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ugenio/Desktop/"/>
    </mc:Choice>
  </mc:AlternateContent>
  <xr:revisionPtr revIDLastSave="0" documentId="8_{4571FB47-A1B9-C049-9278-3D10CF6C947C}" xr6:coauthVersionLast="45" xr6:coauthVersionMax="45" xr10:uidLastSave="{00000000-0000-0000-0000-000000000000}"/>
  <bookViews>
    <workbookView xWindow="0" yWindow="0" windowWidth="25040" windowHeight="15280" firstSheet="8" activeTab="14" xr2:uid="{00000000-000D-0000-FFFF-FFFF00000000}"/>
  </bookViews>
  <sheets>
    <sheet name="1. Listado Contratos Adjudicado" sheetId="2" r:id="rId1"/>
    <sheet name="2. Contratos Menores" sheetId="5" r:id="rId2"/>
    <sheet name="3. Acuerdo Marco" sheetId="8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19" r:id="rId14"/>
    <sheet name="15. Prohibiciones" sheetId="21" r:id="rId15"/>
  </sheets>
  <definedNames>
    <definedName name="_xlnm.Print_Titles" localSheetId="0">'1. Listado Contratos Adjudicado'!$7:$7</definedName>
    <definedName name="_xlnm.Print_Titles" localSheetId="14">'15. Prohibiciones'!$7:$7</definedName>
  </definedNames>
  <calcPr calcId="191029"/>
</workbook>
</file>

<file path=xl/calcChain.xml><?xml version="1.0" encoding="utf-8"?>
<calcChain xmlns="http://schemas.openxmlformats.org/spreadsheetml/2006/main">
  <c r="F7" i="19" l="1"/>
  <c r="F8" i="19"/>
  <c r="F9" i="19"/>
  <c r="F10" i="19"/>
  <c r="F11" i="19"/>
  <c r="F12" i="19"/>
  <c r="F13" i="19"/>
  <c r="F14" i="19"/>
  <c r="F15" i="19"/>
  <c r="C68" i="2"/>
  <c r="C67" i="2"/>
  <c r="C66" i="2"/>
  <c r="C65" i="2"/>
  <c r="C64" i="2"/>
  <c r="C63" i="2"/>
  <c r="C62" i="2"/>
  <c r="C61" i="2"/>
  <c r="G14" i="19" l="1"/>
  <c r="G13" i="19"/>
  <c r="G12" i="19"/>
  <c r="G11" i="19"/>
  <c r="G10" i="19"/>
  <c r="G9" i="19"/>
  <c r="G8" i="19"/>
  <c r="G7" i="19"/>
  <c r="C69" i="2" l="1"/>
  <c r="D69" i="2" s="1"/>
  <c r="D61" i="2" l="1"/>
  <c r="D65" i="2"/>
  <c r="D67" i="2"/>
  <c r="D63" i="2"/>
  <c r="D68" i="2"/>
  <c r="D66" i="2"/>
  <c r="D64" i="2"/>
  <c r="D62" i="2"/>
</calcChain>
</file>

<file path=xl/sharedStrings.xml><?xml version="1.0" encoding="utf-8"?>
<sst xmlns="http://schemas.openxmlformats.org/spreadsheetml/2006/main" count="904" uniqueCount="361">
  <si>
    <t>EXPEDIENTE</t>
  </si>
  <si>
    <t>OBJETO</t>
  </si>
  <si>
    <t>C - Suministros</t>
  </si>
  <si>
    <t>E - Servicios</t>
  </si>
  <si>
    <t>Contrato menor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</si>
  <si>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</si>
  <si>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</si>
  <si>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</si>
  <si>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</si>
  <si>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</si>
  <si>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</si>
  <si>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</si>
  <si>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</si>
  <si>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</si>
  <si>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</si>
  <si>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</si>
  <si>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</si>
  <si>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</si>
  <si>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</si>
  <si>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</si>
  <si>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</si>
  <si>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</si>
  <si>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</si>
  <si>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</si>
  <si>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</si>
  <si>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</si>
  <si>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</si>
  <si>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</si>
  <si>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DERIVADO ACUERO MARCO</t>
  </si>
  <si>
    <t>TOTAL</t>
  </si>
  <si>
    <t>s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</si>
  <si>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</si>
  <si>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</si>
  <si>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</si>
  <si>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</si>
  <si>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</si>
  <si>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</si>
  <si>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</si>
  <si>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</si>
  <si>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</si>
  <si>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</si>
  <si>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</si>
  <si>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</si>
  <si>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</si>
  <si>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Prórroga</t>
  </si>
  <si>
    <t>ADJUDICACIÓN DIRECTA</t>
  </si>
  <si>
    <t>DIFERENCIA</t>
  </si>
  <si>
    <t>COMPARATIVA IMPORTE CONTRATOS ADJUDICADOS</t>
  </si>
  <si>
    <t>Abierto</t>
  </si>
  <si>
    <t>Negociado sin publicidad</t>
  </si>
  <si>
    <t>Adjudicación directa</t>
  </si>
  <si>
    <t>El Corte Ingles S.A.</t>
  </si>
  <si>
    <t>Impacto Valencia S.L. (Integral)</t>
  </si>
  <si>
    <t>Office Depot,S.L</t>
  </si>
  <si>
    <t>INFORPRODUCTS SL</t>
  </si>
  <si>
    <t>Imprenta Papeleria Ramirez, S.L.</t>
  </si>
  <si>
    <t>DERIVADO ACUERDO MARCO</t>
  </si>
  <si>
    <t>A - Obras</t>
  </si>
  <si>
    <t>ACIERTOS VALENCIA, SA</t>
  </si>
  <si>
    <t>PROHIBICIONES DE CONTRATAR</t>
  </si>
  <si>
    <t>Actualización a fecha:</t>
  </si>
  <si>
    <t>NIF/NIE</t>
  </si>
  <si>
    <t>Denominación Social</t>
  </si>
  <si>
    <t>Fecha del acuerdo</t>
  </si>
  <si>
    <t>Fecha inicio de la prohibición</t>
  </si>
  <si>
    <t>Fecha fin de la prohibición</t>
  </si>
  <si>
    <t>Efecto</t>
  </si>
  <si>
    <t>Autoridad</t>
  </si>
  <si>
    <t>MINISTRO DE HACIENDA Y ADMINISTRACIONES PUBLICAS</t>
  </si>
  <si>
    <t>MORENO OTERO,  GREGORIO</t>
  </si>
  <si>
    <t>Prohibición para contratar con el sector público durante un plazo de 8 años.</t>
  </si>
  <si>
    <t>MURCIA LOPEZ,  DIEGO</t>
  </si>
  <si>
    <t>Prohibición para contratar con el sector público durante un plazo de 6 años.</t>
  </si>
  <si>
    <t>USACH PEREZ,  DANIEL SALVADOR</t>
  </si>
  <si>
    <t>Prohibición para contratar con el sector público durante un plazo de 5 años.</t>
  </si>
  <si>
    <t>RENESES SANZ,  ARTURO</t>
  </si>
  <si>
    <t xml:space="preserve">Prohibición para contratar con el sector público durante un plazo de 3 años. </t>
  </si>
  <si>
    <t>RUIZ RUIZ,  ANTONIO</t>
  </si>
  <si>
    <t>Prohibición para contratar con el sector público durante un plazo de 3 años.</t>
  </si>
  <si>
    <t>MARTINEZ PANIAGUA,  DANIEL</t>
  </si>
  <si>
    <t>SCARIATO MARTINEZ,  BEATRIZ IVONNE</t>
  </si>
  <si>
    <t xml:space="preserve">Prohibición para contratar con el sector público durante un plazo de 6 años. </t>
  </si>
  <si>
    <t>GONZALEZ ARTIAGA,  JESUS</t>
  </si>
  <si>
    <t xml:space="preserve">Prohibición para contratar con el sector público durante un plazo de 4 años. </t>
  </si>
  <si>
    <t>CANELO OLIVA,  JOSE MARIA</t>
  </si>
  <si>
    <t>OLMO SARMIENTO,  JOSE ANTONIO</t>
  </si>
  <si>
    <t>MUÑOZ ESCOLANO,  MANUEL</t>
  </si>
  <si>
    <t>PICO ESTEVE,  MARCIAL</t>
  </si>
  <si>
    <t>MURCIA LOPEZ,  ANTONIO</t>
  </si>
  <si>
    <t>VIÑAS MARTIN,  ANTONIO</t>
  </si>
  <si>
    <t>RELUCIO CASTELLANOS,  FLORENTINO</t>
  </si>
  <si>
    <t xml:space="preserve">Prohibición para contratar con el sector público durante un plazo de 5 años. </t>
  </si>
  <si>
    <t>MEGINO GARCIA,  JOSE ANTONIO</t>
  </si>
  <si>
    <t xml:space="preserve">Prohibición para contratar con el sector público durante un plazo de 7 años. </t>
  </si>
  <si>
    <t>LOPEZ GARCIA,  JACINTO</t>
  </si>
  <si>
    <t>SOTO PRADOS,  JOSE MANUEL</t>
  </si>
  <si>
    <t>ALBIACH GALAN,  MIGUEL</t>
  </si>
  <si>
    <t>MORALEDA VILA,  FEDERICO</t>
  </si>
  <si>
    <t>MONREAL LAGO,  ENRIQUE</t>
  </si>
  <si>
    <t xml:space="preserve">Haber incurrido en la causa descrita en el artículo 60.1 letra a) del Texto Refundido de la Ley de Contratos del Sector Público RDL 3/2011, de 14 de Noviembre. </t>
  </si>
  <si>
    <t>JIMENEZ HERNANDEZ,  ANTONIO</t>
  </si>
  <si>
    <t>ESPADAFOR LLOBERA,  EULOGIO</t>
  </si>
  <si>
    <t xml:space="preserve">Prohibición para contratar con el sector público durante un plazo de 8 años. </t>
  </si>
  <si>
    <t>CASTAÑO ORTEGA,  CRISTOBAL</t>
  </si>
  <si>
    <t>YVANCOS MUÑIZ,  JOAQUIN</t>
  </si>
  <si>
    <t>POGGIO FLEULLER,  JOSE FELIX</t>
  </si>
  <si>
    <t>VIÑUELA ROALES,  ALBERTO</t>
  </si>
  <si>
    <t>ESCRIVA BENEDITO,  FRANCISCO SALVADOR</t>
  </si>
  <si>
    <t>JUZGADO DE LO PENAL NUMERO UNO DE VALENCIA</t>
  </si>
  <si>
    <t>B97390595</t>
  </si>
  <si>
    <t>J M H AUTOS VALENCIA S L</t>
  </si>
  <si>
    <t>JUZGADO DE LO PENAL NUMERO DIECISIETE DE VALENCIA</t>
  </si>
  <si>
    <t>B97493746</t>
  </si>
  <si>
    <t>CONSTRUCCIONES CONSFERSA S L</t>
  </si>
  <si>
    <t>B83092916</t>
  </si>
  <si>
    <t>OBRAS Y PROYECTOS SAIMA S L</t>
  </si>
  <si>
    <t>Todo el Sector Público</t>
  </si>
  <si>
    <t>IZQUIERDO JABEGA,  JOSE JULIAN</t>
  </si>
  <si>
    <t>POLICARPIO TORRES,  JOSE</t>
  </si>
  <si>
    <t>B96319215</t>
  </si>
  <si>
    <t>VINATESA S L</t>
  </si>
  <si>
    <t>ALVAREZ SUAREZ,  MARIA PILAR</t>
  </si>
  <si>
    <t>B15156532</t>
  </si>
  <si>
    <t>REHABILITACION INMOBILIARIA SAN ANDRES S L</t>
  </si>
  <si>
    <t>B11829975</t>
  </si>
  <si>
    <t>OBRITEJA S L</t>
  </si>
  <si>
    <t>HERRAEZ GARCIA,  MANUEL</t>
  </si>
  <si>
    <t>GONZALEZ SABORIDO,  JUAN CARLOS</t>
  </si>
  <si>
    <t>PETRUS LABAYEN,  GABRIEL IGNACIO</t>
  </si>
  <si>
    <t>ESCALE RIERA,  JOAN</t>
  </si>
  <si>
    <t>B53515250</t>
  </si>
  <si>
    <t>MACCY'S EXPORT S L</t>
  </si>
  <si>
    <t>JIMENEZ ROMAN,  JOSE</t>
  </si>
  <si>
    <t>B97240378</t>
  </si>
  <si>
    <t>ARUMANI EUROPEA S L</t>
  </si>
  <si>
    <t>MORA OLIVELLA,  EUGENIO</t>
  </si>
  <si>
    <t>URIACH ROGENT,  CARMEN</t>
  </si>
  <si>
    <t>B63497101</t>
  </si>
  <si>
    <t>PROMOCIONS INMOBILIARIES MODERNES S L</t>
  </si>
  <si>
    <t>SAIZ MAZA BENITO,  JAVIER</t>
  </si>
  <si>
    <t>EGEA ABELLAN,  BASILIO</t>
  </si>
  <si>
    <t>B53777108</t>
  </si>
  <si>
    <t>EXCLUSIVAS ZAZMAN S L</t>
  </si>
  <si>
    <t>ESCALE RIERA,  ROSARIO</t>
  </si>
  <si>
    <t>GARMENDIA GOIKOETXEA,  JOSU MIREN</t>
  </si>
  <si>
    <t>BARTIBAS HERRERO,  JOSE LUIS</t>
  </si>
  <si>
    <t>ESCOLANO MERI,  VICENTE</t>
  </si>
  <si>
    <t>DIAZ SARIEGO,  SERGIO</t>
  </si>
  <si>
    <t>SANSANO MEDINA,  MIGUEL ANGEL</t>
  </si>
  <si>
    <t>MONTES CASAS,  HORACIO</t>
  </si>
  <si>
    <t>VALVERDE BUENO,  JOSE LUIS</t>
  </si>
  <si>
    <t>MARTINEZ GAN,  SERGIO LUIS</t>
  </si>
  <si>
    <t>TAPIA CAMPOS,  RICARDO MIGUEL</t>
  </si>
  <si>
    <t>A18461814</t>
  </si>
  <si>
    <t>ODIN IMPORTACIONES S A</t>
  </si>
  <si>
    <t>HUERGA ALVAREZ,  JOSE</t>
  </si>
  <si>
    <t>B06174130</t>
  </si>
  <si>
    <t>DISCONSER S L</t>
  </si>
  <si>
    <t>B50968783</t>
  </si>
  <si>
    <t>SISTEMAS Y SUMINISTROS EUROPA S L</t>
  </si>
  <si>
    <t>GARUZ LATORRE,  FRANCISCO</t>
  </si>
  <si>
    <t>SANCHEZ BERMEJO,  ANTONIO MANUEL</t>
  </si>
  <si>
    <t>ROIG ALFONSO,  AMPARO</t>
  </si>
  <si>
    <t>B50966860</t>
  </si>
  <si>
    <t>DIGITAL EUROPA S L</t>
  </si>
  <si>
    <t>MINISTRO DE HACIENDA Y ADMINISTRACIONES PUBLICA</t>
  </si>
  <si>
    <t>ELIAS PRIETO,  DIONISIO</t>
  </si>
  <si>
    <t>PEREZ BELMONTE,  JOSE JESUS</t>
  </si>
  <si>
    <t>PEREZ GARCIA,  RAMON</t>
  </si>
  <si>
    <t>DOMENECH SISCART,  ENRIQUE</t>
  </si>
  <si>
    <t>DOMENECH SISCART,  JORGE</t>
  </si>
  <si>
    <t>B25545575</t>
  </si>
  <si>
    <t>PROMODOMENECH S L</t>
  </si>
  <si>
    <t>Alepuz S.L.</t>
  </si>
  <si>
    <t>Derivado Acuerdo Marco</t>
  </si>
  <si>
    <t>Resolución</t>
  </si>
  <si>
    <t>B47537196</t>
  </si>
  <si>
    <t>GOMARSA PROYECTOS S L</t>
  </si>
  <si>
    <t>DISEÑOS MEDI SL</t>
  </si>
  <si>
    <t>Pallardo, S.A.</t>
  </si>
  <si>
    <t>Indra Sistemas S.A.</t>
  </si>
  <si>
    <t>GLOBAL MAILING, SL</t>
  </si>
  <si>
    <t>ENERO 2017 - MARZO 2017</t>
  </si>
  <si>
    <t>A50372267</t>
  </si>
  <si>
    <t>SERVICIOS RENOVADOS DE ALIMENTACION S A</t>
  </si>
  <si>
    <t>TODAS LAS ADMINISTRACIONES PUBLICAS</t>
  </si>
  <si>
    <t>JUZGADO DE LO PENAL N 7 DE ZARAGOZA</t>
  </si>
  <si>
    <t>Todo el Sector PÃºblico</t>
  </si>
  <si>
    <t>LOPEZ VIÑUELA,  ANGEL</t>
  </si>
  <si>
    <t>AUDIENCIA PROVINCIAL DE VALENCIA SECCION CUARTA</t>
  </si>
  <si>
    <t>B50447978</t>
  </si>
  <si>
    <t>ACTIVIDADES FORMATIVAS S L</t>
  </si>
  <si>
    <t>JUZGADO DE LO PENAL N 7 ZARAGOZA</t>
  </si>
  <si>
    <t>MIQUEL ABAD,  JOSEFINA</t>
  </si>
  <si>
    <t>JUZGADO DE LO PENAL N 7 DE VALENCIA</t>
  </si>
  <si>
    <t>ALCON MIQUEL,  JUAN JOSE</t>
  </si>
  <si>
    <t>VALLINA SUAREZ,  CARLOS MANUEL</t>
  </si>
  <si>
    <t>JUZGADO DE LO PENAL N 2 DE AVILES</t>
  </si>
  <si>
    <t>A33024621</t>
  </si>
  <si>
    <t>EMBUTIDOS VALLINA S A</t>
  </si>
  <si>
    <t>1. CONTRATOS ADJUDICADOS (ABRIL 2017 - JUNIO 2017)</t>
  </si>
  <si>
    <t>192/16/AC</t>
  </si>
  <si>
    <t>366/16/AM</t>
  </si>
  <si>
    <t>ELABORACION DE CONTENIDOS EN LINEA Y TUTORIZACION DE LOS CURSOS DE IGUALDAD DEL PLAN DE FORMACION LOCAL DE 2017</t>
  </si>
  <si>
    <t>ARTEFINAL STUDIO, SL</t>
  </si>
  <si>
    <t>10/17/PS</t>
  </si>
  <si>
    <t>SERVICIO DE EDICION DE LAS CINCO PARTITURAS MUSICALES PARA LA CAMPAÑA RETROBEM LA NOSTRA MUSICA AÑO 2017</t>
  </si>
  <si>
    <t>Zona Límite Castellón SL</t>
  </si>
  <si>
    <t>13/17/AC</t>
  </si>
  <si>
    <t>ADQUISICION DE ALA Y TAPA MESA</t>
  </si>
  <si>
    <t>22/17/AC</t>
  </si>
  <si>
    <t>ADQUISICION DIVERSO MOBILIARIO (ACUERDO MARCO)</t>
  </si>
  <si>
    <t>38/17/AM</t>
  </si>
  <si>
    <t>SERVICIO DE MEJORA DE ACCESIBILIDAD DE LOS PORTALES CORPORATIVOS</t>
  </si>
  <si>
    <t>CONVERGENCIA TECNOLOGICA S.L.</t>
  </si>
  <si>
    <t>42/17/AC</t>
  </si>
  <si>
    <t>ADQUISICIÓN DE UNA CAMARA DE FOTOS</t>
  </si>
  <si>
    <t>54/17/NM</t>
  </si>
  <si>
    <t>SERVICIO DE MANTENIMIENTO DE LA PLATAFORMA AMARA</t>
  </si>
  <si>
    <t>57/17/AC</t>
  </si>
  <si>
    <t>ADQUISICION DE UN FRIGORIFICO</t>
  </si>
  <si>
    <t>68/17/NM</t>
  </si>
  <si>
    <t>SERVICIO DE MANTENIMIENTO TÉCNICO INTEGRAL DE LAS APLICACIONES SIBOP Y GESTIÓN DE TELEASISTENCIA</t>
  </si>
  <si>
    <t>69/17/NM</t>
  </si>
  <si>
    <t>AUDITORIA DE CONFORMIDAD EN MATERIA DE PROTECCIÓN DE DATOS DE CARÁCTER PERSONAL Y AUDITORIA DE CONFORMIDAD DEL ESQUEMA NACIONAL DE SEGURIDAD</t>
  </si>
  <si>
    <t>GOVERTIS ADVISORY SERVICES, S.L.</t>
  </si>
  <si>
    <t>73/17/AM</t>
  </si>
  <si>
    <t>SERVICIO DE AUDITORIA DE CERTIFICACION DEL ESQUEMA NACIONAL DE SEGURIDAD</t>
  </si>
  <si>
    <t>AUDERTIS AUDIT SERVICES SL</t>
  </si>
  <si>
    <t>84/17/AC</t>
  </si>
  <si>
    <t>ADQUISICIÓN DE UNA DESTRUCTORA</t>
  </si>
  <si>
    <t>86/17/AC</t>
  </si>
  <si>
    <t>ADQUISICION DE 2 MESAS (ACUERDO MARCO)</t>
  </si>
  <si>
    <t>91/17/AC</t>
  </si>
  <si>
    <t>ADQUISICIÓN DE UNA CAMARA FOTOGRAFICA</t>
  </si>
  <si>
    <t>94/17/AC</t>
  </si>
  <si>
    <t>ADQUISICIÓN DE 2 LAMPARAS LUPA</t>
  </si>
  <si>
    <t>PRODUCTOS Y EQUIPOS PARA LA RESTAURACION, S.L</t>
  </si>
  <si>
    <t>97/17/TC</t>
  </si>
  <si>
    <t>SUMINISTRO DE ENERGIA ELECTRICA PARA LA DIPUTACIÓN DE VALENCIA DERIVADO DE ACUERDO MARCO</t>
  </si>
  <si>
    <t>IBERDROLA CLIENTES, SAU</t>
  </si>
  <si>
    <t>99/17/AC</t>
  </si>
  <si>
    <t>ADQUISICIÓN DE 2 SILLAS (ACUERDO MARCO)</t>
  </si>
  <si>
    <t>100/17/AC</t>
  </si>
  <si>
    <t>ADQUISICIÓN DE 4 SILLAS (ACUERDO MARCO)</t>
  </si>
  <si>
    <t>101/17/AC</t>
  </si>
  <si>
    <t>ADQUISICIÓN DE UNA SILLA (ACUERDO MARCO)</t>
  </si>
  <si>
    <t>104/17/AGR</t>
  </si>
  <si>
    <t>RENOVACIÓN DE CERTIFICACIONES DE EMPLEADO PÚBLICO</t>
  </si>
  <si>
    <t>INSTITUTO VALENCIANO DE FINANZAS</t>
  </si>
  <si>
    <t>105/17/AC</t>
  </si>
  <si>
    <t xml:space="preserve">ADQUISICIÓN DE MESA COMPACTA CON BUC </t>
  </si>
  <si>
    <t>106/17/BC</t>
  </si>
  <si>
    <t>VESTUARIO LABORAL Y EQUIPOS DE PROTECCIÓN INDIVIDUAL (EPI), CALZADO Y COMPLEMENTOS PARA PERSONAL DE LA DIPU.</t>
  </si>
  <si>
    <t>CASMAR 2000, SA</t>
  </si>
  <si>
    <t>108/17/AM</t>
  </si>
  <si>
    <t>ADQUISICION DE LICIENCIAS PANDA</t>
  </si>
  <si>
    <t>Adjudicación centralizada</t>
  </si>
  <si>
    <t>Investronica, S.A.</t>
  </si>
  <si>
    <t>111/17/AGR</t>
  </si>
  <si>
    <t>EXPLOTACION DE LOS CUESTIONARIOS DE EVALUACIÓN Y GENERACIÓN DE LOS INFORMES DE LOS CURSOS DE FORMACIÓN DE LA DIPUTACIÓN DE VALENCIA</t>
  </si>
  <si>
    <t>Tesi</t>
  </si>
  <si>
    <t>113/17/AC</t>
  </si>
  <si>
    <t>ADQUISICIÓN DE 4 SILLAS CONFIDENTES (ACUERDO MARCO)</t>
  </si>
  <si>
    <t>117/17/AC</t>
  </si>
  <si>
    <t>ADQUISICION DE UNA SILLA (ACUERDO MARCO)</t>
  </si>
  <si>
    <t>118/17/AC</t>
  </si>
  <si>
    <t>ADQUISICION DE 14 SILLAS (ACUERDO MARCO)</t>
  </si>
  <si>
    <t>127/17/BC</t>
  </si>
  <si>
    <t>SUSCRIPCIÓN ANUAL PERIÓDICOS: ABC, EL PAÍS Y LA RAZÓN.</t>
  </si>
  <si>
    <t>KIOSKOYMAS SOCIEDAD GESTORA DE LA PLATAFORMA TECNOLÓCICA, S.</t>
  </si>
  <si>
    <t>128/17/AC</t>
  </si>
  <si>
    <t>129/17/AC</t>
  </si>
  <si>
    <t>130/17/BC</t>
  </si>
  <si>
    <t>PAGO FRA. DE CUÑOS PARA LA CORPORACIÓN.</t>
  </si>
  <si>
    <t>131/17/BC</t>
  </si>
  <si>
    <t>PAGO FRA.MARZO OFFICE DEPOT FUERA ACUERDO MARCO (FRA. Nº30274816)</t>
  </si>
  <si>
    <t>135/17/AC</t>
  </si>
  <si>
    <t>138/17/BC</t>
  </si>
  <si>
    <t>SUSCRIPCIÓN EL CONSULTOR DE AYTOS. Y JUZGADOS.</t>
  </si>
  <si>
    <t>WOLTERS KLUVER ESPAÑA,SA</t>
  </si>
  <si>
    <t>141/17/BC</t>
  </si>
  <si>
    <t>SUSCRIPCIÓN EL CONSULTOR DE AYTOS. ON-LINE HACIENDAS LOCALES.</t>
  </si>
  <si>
    <t>144/17/BC</t>
  </si>
  <si>
    <t>SUSCRIPCIÓN ON LINE EL CONSULTOR CLAVE ADICIONAL</t>
  </si>
  <si>
    <t>148/17/BC</t>
  </si>
  <si>
    <t>ACTUALIZACIÓN TARIFAS MÁQUINAS DE FRANQUEO.</t>
  </si>
  <si>
    <t>151/17/AC</t>
  </si>
  <si>
    <t>ADQUISICION DESTRUCTORA (ACUERDO MARCO)</t>
  </si>
  <si>
    <t>155/17/BC</t>
  </si>
  <si>
    <t>RENOVACIÓN SUSCRIPCIÓN COSITALNETWORK.</t>
  </si>
  <si>
    <t>CONSEJO GRAL. DE COLEGIOS OFICIALES DE SECRETARIOS</t>
  </si>
  <si>
    <t>156/17/BC</t>
  </si>
  <si>
    <t>ADQUISICIÓN MATERIAL DE OFICINA FUERA ACUERDO MARCO A INFOPRODUCTS, SL.</t>
  </si>
  <si>
    <t>157/17/AC</t>
  </si>
  <si>
    <t>ADQUISICION DE 3 FONENDOSCOPIOS</t>
  </si>
  <si>
    <t>Reimedical S.L.</t>
  </si>
  <si>
    <t>165/17/BC</t>
  </si>
  <si>
    <t>ADQUISICIÓN DE SELLOS MES DE ABRIL (ALEPUZ FRA. NºEMIT-1065)</t>
  </si>
  <si>
    <t>166/17/BC</t>
  </si>
  <si>
    <t>ADQUISICIÓN MATERIAL DE OFICINA FUERA ACUERDO MARCO A IMPRENTA RAMIREZ.</t>
  </si>
  <si>
    <t>168/17/AC</t>
  </si>
  <si>
    <t>ADQUISICIÓN DE UN TENSIOMETRO</t>
  </si>
  <si>
    <t>FARMACIA JOSE MARIA PEREZ</t>
  </si>
  <si>
    <t>179/17/JV</t>
  </si>
  <si>
    <t>SERVICIO DE GESTIÓN TELEMÁTICA DE LA FLOTA DE VEHÍCULOS DEL PARQUE MÓVIL</t>
  </si>
  <si>
    <t>SERVILOC CONTROL Y GESTIÓN DE FLOTAS S.L.</t>
  </si>
  <si>
    <t>180/17/BC</t>
  </si>
  <si>
    <t>ADQUISICIÓN MATERIAL OFICINA FUERA ACUERDO MARCO A IMPRENTA RAMIREZ.(FRA NºA 2017/A/3700684)</t>
  </si>
  <si>
    <t>182/17/AC</t>
  </si>
  <si>
    <t>ADQUISICION DE VESTUARIO LABORAL LOTE II (DERIVADO ACUERDO MARCO)</t>
  </si>
  <si>
    <t>190/17/BC</t>
  </si>
  <si>
    <t>ADQUISICIÓN SELLOS CAUCHO PARA LA CORPORACIÓN. MES MAYO .(ALEPUZ FRA.Nº EMIT-1067)</t>
  </si>
  <si>
    <t>ADQUISICIÓN DE DIVERSO MOBILIARIO (Lote 2) (ACUERDO MARCO)</t>
  </si>
  <si>
    <t>ADQUISICIÓN DE DIVERSO MOBILIARIO (Lote 1) (ACUERDO MARCO)</t>
  </si>
  <si>
    <t>ADQUISICIÓN DE DIVERSO MOBILIARIO (Lote 3) (ACUERDO MARCO)</t>
  </si>
  <si>
    <t>2. CONTRATOS MENORES ADJUDICADOS (ABRIL 2017 - JUNIO 2017)</t>
  </si>
  <si>
    <t>3. ADJUDICACIONES DERIVADAS ACUERDO MARCO (ABRIL 2017 - JUNIO 2017)</t>
  </si>
  <si>
    <t>4. DESISTIMIENTOS/RENUNCIAS CONTRATOS (ABRIL 2017 - JUNIO 2017)</t>
  </si>
  <si>
    <t>5. MODIFICACIONES CONTRATOS (ABRIL 2017 - JUNIO 2017)</t>
  </si>
  <si>
    <t>83/17/AM</t>
  </si>
  <si>
    <t>PRORROGA SERVICIO "DIVERSOS TRABAJOS PERA LA EXPOSICION ITINERANTE DEL MUSEO VALENCIANO DE ETNOLOGIA "FAIXA ROJA. FAIXA BLAVA. LA PILOTA VALENCIANA, EN LA PROVÍNCIA DE VALÈNCIA"</t>
  </si>
  <si>
    <t>163/15/AM</t>
  </si>
  <si>
    <t>ART I CLAR, S.L.</t>
  </si>
  <si>
    <t>133/17/JV</t>
  </si>
  <si>
    <t>PRORROGA CONTRATO SUMINISTRO DE GAS LICUADO DEL PETROLEO (GLP) POR LA DIPUTACIÓN DE VALENCIA</t>
  </si>
  <si>
    <t>125/15/AM</t>
  </si>
  <si>
    <t>Repsol Butano S.A.</t>
  </si>
  <si>
    <t>134/17/NM</t>
  </si>
  <si>
    <t>PRÓRROGA DEL SUMINISTRO DE GAS NATURAL (GN) POR LA DIPUTACIÓN DE VALENCIA SEGÚN ACUERDO MARCO DE LA CENTRAL  DE COMPRAS</t>
  </si>
  <si>
    <t>136/15/AM</t>
  </si>
  <si>
    <t>Gas Natural Servicios SDG, S.A.</t>
  </si>
  <si>
    <t>142/17/JV</t>
  </si>
  <si>
    <t>PRORROGA OBRAS DE CAMBIO PARCIAL DE CUBIERTA EN LA NAVE DE DEPÓSITO Y MANTENIMIENTO DE VEHICULOS</t>
  </si>
  <si>
    <t>115/15/JV</t>
  </si>
  <si>
    <t>Orea Valencia SL</t>
  </si>
  <si>
    <t>6. PRÓRROGAS CONTRATOS (ABRIL 2017 - JUNIO 2017)</t>
  </si>
  <si>
    <t>7. PRÓRROGAS Y REVISIONES DE PRECIOS (ABRIL 2017 - JUNIO 2017)</t>
  </si>
  <si>
    <t>8. REVISIONES DE PRECIOS (ABRIL 2017 - JUNIO 2017)</t>
  </si>
  <si>
    <t>9. RESOLUCIONES DE CONTRATO (ABRIL 2017 - JUNIO 2017)</t>
  </si>
  <si>
    <t>358/16/TC</t>
  </si>
  <si>
    <t>RESOLUCION CONTRATO REDACCIÓN PGOU DE BARX</t>
  </si>
  <si>
    <t>1/99/TC</t>
  </si>
  <si>
    <t>Monserrat Lafuente,Bernardo</t>
  </si>
  <si>
    <t>10. CESIONES DE CONTRATO (ABRIL 2017 - JUNIO 2017)</t>
  </si>
  <si>
    <t>55/17/PS</t>
  </si>
  <si>
    <t>SERVICIO DE REALIZACION DE AUDITORIAS DE CUENTAS EN ENTIDADES PUBLICAS DEPENDIENTES DE LA DIPUTACION DE VALENCIA</t>
  </si>
  <si>
    <t>81/17/JV</t>
  </si>
  <si>
    <t>SUMINISTRO DE LICENCIAS DE CURSOS EN LINEA DE OFIMÁTICA E IDIOMAS INGLÉS Y FRANCÉS (Lote I)</t>
  </si>
  <si>
    <t>SUMINISTRO DE LICENCIAS DE CURSOS EN LINEA DE OFIMÁTICA E IDIOMAS INGLÉS Y FRANCÉS (Lote II)</t>
  </si>
  <si>
    <t>11. CONTRATOS DESIERTOS (ABRIL 2017 - JUNIO 2017)</t>
  </si>
  <si>
    <t>12. CONTRATOS NULOS (ABRIL 2017 - JUNIO 2017)</t>
  </si>
  <si>
    <t>13. ENCARGOS A MEDIOS PROPIOS (ABRIL 2017 - JUNIO 2017)</t>
  </si>
  <si>
    <t>ABRIL 2017 - JUNIO 2017</t>
  </si>
  <si>
    <t>B30123566</t>
  </si>
  <si>
    <t>CONSTRUCCIONES PEDRO DIAZ S L</t>
  </si>
  <si>
    <t>JUZGADO DE LO PENAL N 2 MURCIA</t>
  </si>
  <si>
    <t>ENCARNADO CAMPANON,  JOSE MANUEL</t>
  </si>
  <si>
    <t>JUZGADO DE LO PENAL N 17 DE VALENCIA</t>
  </si>
  <si>
    <t>MARTINEZ RUIZ,  PEDRO JOSE</t>
  </si>
  <si>
    <t>AUDIENCIA PROVINCIAL SECCION N 2 DE MURCIA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</si>
</sst>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i/>
      <sz val="11"/>
      <color rgb="FF7F7F7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 tint="0.39997558519241921"/>
      </right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0" borderId="1" applyNumberFormat="0" applyFill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4" fillId="0" borderId="1" xfId="2" applyAlignment="1">
      <alignment horizontal="center" vertical="center" wrapText="1"/>
    </xf>
    <xf numFmtId="164" fontId="4" fillId="0" borderId="1" xfId="2" applyNumberFormat="1" applyAlignment="1">
      <alignment horizontal="center" vertical="center"/>
    </xf>
    <xf numFmtId="9" fontId="4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/>
    </xf>
    <xf numFmtId="9" fontId="0" fillId="0" borderId="5" xfId="1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horizontal="center" vertical="center"/>
    </xf>
    <xf numFmtId="9" fontId="0" fillId="3" borderId="5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64" fontId="0" fillId="4" borderId="3" xfId="0" applyNumberFormat="1" applyFont="1" applyFill="1" applyBorder="1" applyAlignment="1">
      <alignment horizontal="center" vertical="center"/>
    </xf>
    <xf numFmtId="9" fontId="0" fillId="4" borderId="5" xfId="1" applyNumberFormat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/>
    </xf>
    <xf numFmtId="9" fontId="4" fillId="0" borderId="8" xfId="2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5" fillId="0" borderId="0" xfId="4" applyFont="1"/>
    <xf numFmtId="0" fontId="8" fillId="5" borderId="0" xfId="5" applyFont="1" applyFill="1" applyBorder="1" applyAlignment="1">
      <alignment horizontal="right"/>
    </xf>
    <xf numFmtId="14" fontId="8" fillId="5" borderId="0" xfId="5" applyNumberFormat="1" applyFont="1" applyFill="1" applyBorder="1" applyAlignment="1">
      <alignment horizontal="left"/>
    </xf>
    <xf numFmtId="0" fontId="5" fillId="0" borderId="0" xfId="3" applyFont="1"/>
    <xf numFmtId="0" fontId="1" fillId="0" borderId="0" xfId="3"/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6">
    <cellStyle name="Encabezado 4" xfId="3" builtinId="19"/>
    <cellStyle name="Normal" xfId="0" builtinId="0"/>
    <cellStyle name="Porcentaje" xfId="1" builtinId="5"/>
    <cellStyle name="Texto explicativo" xfId="5" builtinId="53"/>
    <cellStyle name="Título" xfId="4" builtinId="15"/>
    <cellStyle name="Total" xfId="2" builtinId="25"/>
  </cellStyles>
  <dxfs count="200"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757919194526913"/>
          <c:y val="2.16216216216216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'1. Listado Contratos Adjudicado'!$D$60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 Listado Contratos Adjudicado'!$B$61:$B$68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ACUERO MARCO</c:v>
                </c:pt>
              </c:strCache>
            </c:strRef>
          </c:cat>
          <c:val>
            <c:numRef>
              <c:f>'1. Listado Contratos Adjudicado'!$D$61:$D$68</c:f>
              <c:numCache>
                <c:formatCode>0%</c:formatCode>
                <c:ptCount val="8"/>
                <c:pt idx="0">
                  <c:v>9.2481772498413436E-3</c:v>
                </c:pt>
                <c:pt idx="1">
                  <c:v>0</c:v>
                </c:pt>
                <c:pt idx="2">
                  <c:v>0</c:v>
                </c:pt>
                <c:pt idx="3">
                  <c:v>0.1416944021825573</c:v>
                </c:pt>
                <c:pt idx="4">
                  <c:v>2.9163430176896953E-2</c:v>
                </c:pt>
                <c:pt idx="5">
                  <c:v>5.2108374663368484E-2</c:v>
                </c:pt>
                <c:pt idx="6">
                  <c:v>5.651903522249921E-3</c:v>
                </c:pt>
                <c:pt idx="7">
                  <c:v>0.76213371220508608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A-1942-B487-E64E56726261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30A-1942-B487-E64E5672626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48062193359"/>
          <c:y val="0.23811665090258724"/>
          <c:w val="0.26992984906602124"/>
          <c:h val="0.703402361624389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Enero - Marzo 2017</c:v>
          </c:tx>
          <c:spPr>
            <a:solidFill>
              <a:schemeClr val="accent1"/>
            </a:solidFill>
          </c:spPr>
          <c:invertIfNegative val="0"/>
          <c:dLbls>
            <c:delete val="1"/>
          </c:dLbls>
          <c:cat>
            <c:strRef>
              <c:f>'14. Comparativa'!$A$7:$A$14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ACUERDO MARCO</c:v>
                </c:pt>
              </c:strCache>
            </c:strRef>
          </c:cat>
          <c:val>
            <c:numRef>
              <c:f>'14. Comparativa'!$B$7:$B$14</c:f>
              <c:numCache>
                <c:formatCode>_-* #,##0.00\ [$€-40A]_-;\-* #,##0.00\ [$€-40A]_-;_-* "-"??\ [$€-40A]_-;_-@_-</c:formatCode>
                <c:ptCount val="8"/>
                <c:pt idx="0">
                  <c:v>5181976.3900000006</c:v>
                </c:pt>
                <c:pt idx="1">
                  <c:v>0</c:v>
                </c:pt>
                <c:pt idx="2">
                  <c:v>0</c:v>
                </c:pt>
                <c:pt idx="3">
                  <c:v>49005</c:v>
                </c:pt>
                <c:pt idx="4">
                  <c:v>0</c:v>
                </c:pt>
                <c:pt idx="5">
                  <c:v>80551.199999999997</c:v>
                </c:pt>
                <c:pt idx="6">
                  <c:v>28987.02</c:v>
                </c:pt>
                <c:pt idx="7">
                  <c:v>272761.01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B-A54D-B954-82471F8C4181}"/>
            </c:ext>
          </c:extLst>
        </c:ser>
        <c:ser>
          <c:idx val="1"/>
          <c:order val="1"/>
          <c:tx>
            <c:v>Abril - Junio 2017</c:v>
          </c:tx>
          <c:invertIfNegative val="0"/>
          <c:dLbls>
            <c:delete val="1"/>
          </c:dLbls>
          <c:val>
            <c:numRef>
              <c:f>'14. Comparativa'!$D$7:$D$14</c:f>
              <c:numCache>
                <c:formatCode>_-* #,##0.00\ [$€-40A]_-;\-* #,##0.00\ [$€-40A]_-;_-* "-"??\ [$€-40A]_-;_-@_-</c:formatCode>
                <c:ptCount val="8"/>
                <c:pt idx="0">
                  <c:v>13249.5</c:v>
                </c:pt>
                <c:pt idx="1">
                  <c:v>0</c:v>
                </c:pt>
                <c:pt idx="2">
                  <c:v>0</c:v>
                </c:pt>
                <c:pt idx="3">
                  <c:v>203000</c:v>
                </c:pt>
                <c:pt idx="4">
                  <c:v>41781.300000000003</c:v>
                </c:pt>
                <c:pt idx="5">
                  <c:v>74653.62</c:v>
                </c:pt>
                <c:pt idx="6">
                  <c:v>8097.26</c:v>
                </c:pt>
                <c:pt idx="7">
                  <c:v>1091879.0099999998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B-A54D-B954-82471F8C41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6423024"/>
        <c:axId val="236423416"/>
        <c:axId val="302408800"/>
      </c:bar3DChart>
      <c:catAx>
        <c:axId val="236423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6423416"/>
        <c:crosses val="autoZero"/>
        <c:auto val="1"/>
        <c:lblAlgn val="ctr"/>
        <c:lblOffset val="100"/>
        <c:noMultiLvlLbl val="0"/>
      </c:catAx>
      <c:valAx>
        <c:axId val="236423416"/>
        <c:scaling>
          <c:orientation val="minMax"/>
        </c:scaling>
        <c:delete val="0"/>
        <c:axPos val="l"/>
        <c:majorGridlines/>
        <c:numFmt formatCode="_-* #,##0.00\ [$€-40A]_-;\-* #,##0.00\ [$€-40A]_-;_-* &quot;-&quot;??\ [$€-40A]_-;_-@_-" sourceLinked="1"/>
        <c:majorTickMark val="out"/>
        <c:minorTickMark val="none"/>
        <c:tickLblPos val="nextTo"/>
        <c:crossAx val="236423024"/>
        <c:crosses val="autoZero"/>
        <c:crossBetween val="between"/>
      </c:valAx>
      <c:serAx>
        <c:axId val="302408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36423416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71</xdr:row>
      <xdr:rowOff>83344</xdr:rowOff>
    </xdr:from>
    <xdr:to>
      <xdr:col>2</xdr:col>
      <xdr:colOff>35718</xdr:colOff>
      <xdr:row>89</xdr:row>
      <xdr:rowOff>178594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7</xdr:col>
      <xdr:colOff>9524</xdr:colOff>
      <xdr:row>36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P58" totalsRowShown="0" headerRowDxfId="199" dataDxfId="198">
  <autoFilter ref="A7:P58" xr:uid="{00000000-0009-0000-0100-000001000000}"/>
  <tableColumns count="16">
    <tableColumn id="1" xr3:uid="{00000000-0010-0000-0000-000001000000}" name="EXPEDIENTE" dataDxfId="197"/>
    <tableColumn id="2" xr3:uid="{00000000-0010-0000-0000-000002000000}" name="OBJETO" dataDxfId="196"/>
    <tableColumn id="3" xr3:uid="{00000000-0010-0000-0000-000003000000}" name="PROCEDIMIENTO ADJUDICACIÓN" dataDxfId="195"/>
    <tableColumn id="4" xr3:uid="{00000000-0010-0000-0000-000004000000}" name="TIPO CONTRATO" dataDxfId="194"/>
    <tableColumn id="18" xr3:uid="{00000000-0010-0000-0000-000012000000}" name="IMPORTE NETO PRESUPUESTO" dataDxfId="193"/>
    <tableColumn id="17" xr3:uid="{00000000-0010-0000-0000-000011000000}" name="IMPORTE TOTAL PRESUPUESTO" dataDxfId="192"/>
    <tableColumn id="22" xr3:uid="{00000000-0010-0000-0000-000016000000}" name="PUBLICACIÓN DOUE" dataDxfId="191"/>
    <tableColumn id="21" xr3:uid="{00000000-0010-0000-0000-000015000000}" name="PUBLICACIÓN BOE" dataDxfId="190"/>
    <tableColumn id="20" xr3:uid="{00000000-0010-0000-0000-000014000000}" name="PUBLICACIÓN BOP" dataDxfId="189"/>
    <tableColumn id="19" xr3:uid="{00000000-0010-0000-0000-000013000000}" name="PUBLICACIÓN PERFIL CONTRATANTE" dataDxfId="188"/>
    <tableColumn id="23" xr3:uid="{00000000-0010-0000-0000-000017000000}" name="LICITADORES PARTICIPANTES" dataDxfId="187"/>
    <tableColumn id="5" xr3:uid="{00000000-0010-0000-0000-000005000000}" name="CONTRATISTA" dataDxfId="186"/>
    <tableColumn id="6" xr3:uid="{00000000-0010-0000-0000-000006000000}" name="IMPORTE NETO ADJUDICACIÓN" dataDxfId="185"/>
    <tableColumn id="7" xr3:uid="{00000000-0010-0000-0000-000007000000}" name="IMPORTE TOTAL ADJUDICACIÓN" dataDxfId="184"/>
    <tableColumn id="8" xr3:uid="{00000000-0010-0000-0000-000008000000}" name="FECHA ADJUDICACIÓN" dataDxfId="183"/>
    <tableColumn id="9" xr3:uid="{00000000-0010-0000-0000-000009000000}" name="PLAZO EJECUCIÓN" dataDxfId="18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a1468111213" displayName="Tabla1468111213" ref="A7:G8" totalsRowShown="0" headerRowDxfId="80" dataDxfId="79">
  <autoFilter ref="A7:G8" xr:uid="{00000000-0009-0000-0100-00000C000000}"/>
  <tableColumns count="7">
    <tableColumn id="1" xr3:uid="{00000000-0010-0000-0900-000001000000}" name="EXPEDIENTE" dataDxfId="78"/>
    <tableColumn id="2" xr3:uid="{00000000-0010-0000-0900-000002000000}" name="OBJETO" dataDxfId="77"/>
    <tableColumn id="3" xr3:uid="{00000000-0010-0000-0900-000003000000}" name="PROCEDIMIENTO ADJUDICACIÓN" dataDxfId="76"/>
    <tableColumn id="4" xr3:uid="{00000000-0010-0000-0900-000004000000}" name="EXPEDIENTE RELACIONADO" dataDxfId="75"/>
    <tableColumn id="18" xr3:uid="{00000000-0010-0000-0900-000012000000}" name="TIPO CONTRATO" dataDxfId="74"/>
    <tableColumn id="17" xr3:uid="{00000000-0010-0000-0900-000011000000}" name="CONTRATISTA" dataDxfId="73"/>
    <tableColumn id="22" xr3:uid="{00000000-0010-0000-0900-000016000000}" name="FECHA RESOLUCIÓN" dataDxfId="7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a146811121314" displayName="Tabla146811121314" ref="A7:G8" totalsRowShown="0" headerRowDxfId="71" dataDxfId="70">
  <autoFilter ref="A7:G8" xr:uid="{00000000-0009-0000-0100-00000D000000}"/>
  <tableColumns count="7">
    <tableColumn id="1" xr3:uid="{00000000-0010-0000-0A00-000001000000}" name="EXPEDIENTE" dataDxfId="69"/>
    <tableColumn id="2" xr3:uid="{00000000-0010-0000-0A00-000002000000}" name="OBJETO" dataDxfId="68"/>
    <tableColumn id="3" xr3:uid="{00000000-0010-0000-0A00-000003000000}" name="PROCEDIMIENTO ADJUDICACIÓN" dataDxfId="67"/>
    <tableColumn id="4" xr3:uid="{00000000-0010-0000-0A00-000004000000}" name="EXPEDIENTE RELACIONADO" dataDxfId="66"/>
    <tableColumn id="18" xr3:uid="{00000000-0010-0000-0A00-000012000000}" name="TIPO CONTRATO" dataDxfId="65"/>
    <tableColumn id="17" xr3:uid="{00000000-0010-0000-0A00-000011000000}" name="CONTRATISTA" dataDxfId="64"/>
    <tableColumn id="22" xr3:uid="{00000000-0010-0000-0A00-000016000000}" name="FECHA CESIÓN" dataDxfId="6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Tabla1916" displayName="Tabla1916" ref="A7:P10" totalsRowShown="0" headerRowDxfId="62" dataDxfId="61">
  <autoFilter ref="A7:P10" xr:uid="{00000000-0009-0000-0100-00000F000000}"/>
  <tableColumns count="16">
    <tableColumn id="1" xr3:uid="{00000000-0010-0000-0B00-000001000000}" name="EXPEDIENTE" dataDxfId="60"/>
    <tableColumn id="2" xr3:uid="{00000000-0010-0000-0B00-000002000000}" name="OBJETO" dataDxfId="59"/>
    <tableColumn id="3" xr3:uid="{00000000-0010-0000-0B00-000003000000}" name="PROCEDIMIENTO ADJUDICACIÓN" dataDxfId="58"/>
    <tableColumn id="4" xr3:uid="{00000000-0010-0000-0B00-000004000000}" name="TIPO CONTRATO" dataDxfId="57"/>
    <tableColumn id="18" xr3:uid="{00000000-0010-0000-0B00-000012000000}" name="IMPORTE NETO PRESUPUESTO" dataDxfId="56"/>
    <tableColumn id="17" xr3:uid="{00000000-0010-0000-0B00-000011000000}" name="IMPORTE TOTAL PRESUPUESTO" dataDxfId="55"/>
    <tableColumn id="22" xr3:uid="{00000000-0010-0000-0B00-000016000000}" name="PUBLICACIÓN DOUE" dataDxfId="54"/>
    <tableColumn id="21" xr3:uid="{00000000-0010-0000-0B00-000015000000}" name="PUBLICACIÓN BOE" dataDxfId="53"/>
    <tableColumn id="20" xr3:uid="{00000000-0010-0000-0B00-000014000000}" name="PUBLICACIÓN BOP" dataDxfId="52"/>
    <tableColumn id="19" xr3:uid="{00000000-0010-0000-0B00-000013000000}" name="PUBLICACIÓN PERFIL CONTRATANTE" dataDxfId="51"/>
    <tableColumn id="23" xr3:uid="{00000000-0010-0000-0B00-000017000000}" name="LICITADORES PARTICIPANTES" dataDxfId="50"/>
    <tableColumn id="5" xr3:uid="{00000000-0010-0000-0B00-000005000000}" name="CONTRATISTA" dataDxfId="49"/>
    <tableColumn id="6" xr3:uid="{00000000-0010-0000-0B00-000006000000}" name="IMPORTE NETO ADJUDICACIÓN" dataDxfId="48"/>
    <tableColumn id="7" xr3:uid="{00000000-0010-0000-0B00-000007000000}" name="IMPORTE TOTAL ADJUDICACIÓN" dataDxfId="47"/>
    <tableColumn id="8" xr3:uid="{00000000-0010-0000-0B00-000008000000}" name="FECHA DESIERTO" dataDxfId="46"/>
    <tableColumn id="9" xr3:uid="{00000000-0010-0000-0B00-000009000000}" name="PLAZO EJECUCIÓN" dataDxfId="4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Tabla191617" displayName="Tabla191617" ref="A7:P8" totalsRowShown="0" headerRowDxfId="44" dataDxfId="43">
  <autoFilter ref="A7:P8" xr:uid="{00000000-0009-0000-0100-000010000000}"/>
  <tableColumns count="16">
    <tableColumn id="1" xr3:uid="{00000000-0010-0000-0C00-000001000000}" name="EXPEDIENTE" dataDxfId="42"/>
    <tableColumn id="2" xr3:uid="{00000000-0010-0000-0C00-000002000000}" name="OBJETO" dataDxfId="41"/>
    <tableColumn id="3" xr3:uid="{00000000-0010-0000-0C00-000003000000}" name="PROCEDIMIENTO ADJUDICACIÓN" dataDxfId="40"/>
    <tableColumn id="4" xr3:uid="{00000000-0010-0000-0C00-000004000000}" name="TIPO CONTRATO" dataDxfId="39"/>
    <tableColumn id="18" xr3:uid="{00000000-0010-0000-0C00-000012000000}" name="IMPORTE NETO PRESUPUESTO" dataDxfId="38"/>
    <tableColumn id="17" xr3:uid="{00000000-0010-0000-0C00-000011000000}" name="IMPORTE TOTAL PRESUPUESTO" dataDxfId="37"/>
    <tableColumn id="22" xr3:uid="{00000000-0010-0000-0C00-000016000000}" name="PUBLICACIÓN DOUE" dataDxfId="36"/>
    <tableColumn id="21" xr3:uid="{00000000-0010-0000-0C00-000015000000}" name="PUBLICACIÓN BOE" dataDxfId="35"/>
    <tableColumn id="20" xr3:uid="{00000000-0010-0000-0C00-000014000000}" name="PUBLICACIÓN BOP" dataDxfId="34"/>
    <tableColumn id="19" xr3:uid="{00000000-0010-0000-0C00-000013000000}" name="PUBLICACIÓN PERFIL CONTRATANTE" dataDxfId="33"/>
    <tableColumn id="23" xr3:uid="{00000000-0010-0000-0C00-000017000000}" name="LICITADORES PARTICIPANTES" dataDxfId="32"/>
    <tableColumn id="5" xr3:uid="{00000000-0010-0000-0C00-000005000000}" name="CONTRATISTA" dataDxfId="31"/>
    <tableColumn id="6" xr3:uid="{00000000-0010-0000-0C00-000006000000}" name="IMPORTE NETO ADJUDICACIÓN" dataDxfId="30"/>
    <tableColumn id="7" xr3:uid="{00000000-0010-0000-0C00-000007000000}" name="IMPORTE TOTAL ADJUDICACIÓN" dataDxfId="29"/>
    <tableColumn id="8" xr3:uid="{00000000-0010-0000-0C00-000008000000}" name="FECHA ADJUDICACIÓN" dataDxfId="28"/>
    <tableColumn id="9" xr3:uid="{00000000-0010-0000-0C00-000009000000}" name="PLAZO EJECUCIÓN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Tabla19161718" displayName="Tabla19161718" ref="A7:P8" insertRow="1" totalsRowShown="0" headerRowDxfId="26" dataDxfId="25">
  <autoFilter ref="A7:P8" xr:uid="{00000000-0009-0000-0100-000011000000}"/>
  <tableColumns count="16">
    <tableColumn id="1" xr3:uid="{00000000-0010-0000-0D00-000001000000}" name="EXPEDIENTE" dataDxfId="24"/>
    <tableColumn id="2" xr3:uid="{00000000-0010-0000-0D00-000002000000}" name="OBJETO" dataDxfId="23"/>
    <tableColumn id="3" xr3:uid="{00000000-0010-0000-0D00-000003000000}" name="PROCEDIMIENTO ADJUDICACIÓN" dataDxfId="22"/>
    <tableColumn id="4" xr3:uid="{00000000-0010-0000-0D00-000004000000}" name="TIPO CONTRATO" dataDxfId="21"/>
    <tableColumn id="18" xr3:uid="{00000000-0010-0000-0D00-000012000000}" name="IMPORTE NETO PRESUPUESTO" dataDxfId="20"/>
    <tableColumn id="17" xr3:uid="{00000000-0010-0000-0D00-000011000000}" name="IMPORTE TOTAL PRESUPUESTO" dataDxfId="19"/>
    <tableColumn id="22" xr3:uid="{00000000-0010-0000-0D00-000016000000}" name="PUBLICACIÓN DOUE" dataDxfId="18"/>
    <tableColumn id="21" xr3:uid="{00000000-0010-0000-0D00-000015000000}" name="PUBLICACIÓN BOE" dataDxfId="17"/>
    <tableColumn id="20" xr3:uid="{00000000-0010-0000-0D00-000014000000}" name="PUBLICACIÓN BOP" dataDxfId="16"/>
    <tableColumn id="19" xr3:uid="{00000000-0010-0000-0D00-000013000000}" name="PUBLICACIÓN PERFIL CONTRATANTE" dataDxfId="15"/>
    <tableColumn id="23" xr3:uid="{00000000-0010-0000-0D00-000017000000}" name="LICITADORES PARTICIPANTES" dataDxfId="14"/>
    <tableColumn id="5" xr3:uid="{00000000-0010-0000-0D00-000005000000}" name="CONTRATISTA" dataDxfId="13"/>
    <tableColumn id="6" xr3:uid="{00000000-0010-0000-0D00-000006000000}" name="IMPORTE NETO ADJUDICACIÓN" dataDxfId="12"/>
    <tableColumn id="7" xr3:uid="{00000000-0010-0000-0D00-000007000000}" name="IMPORTE TOTAL ADJUDICACIÓN" dataDxfId="11"/>
    <tableColumn id="8" xr3:uid="{00000000-0010-0000-0D00-000008000000}" name="FECHA ADJUDICACIÓN" dataDxfId="10"/>
    <tableColumn id="9" xr3:uid="{00000000-0010-0000-0D00-000009000000}" name="PLAZO EJECUCIÓN" dataDxfId="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E000000}" name="Tabla17" displayName="Tabla17" ref="A7:G95" totalsRowShown="0" headerRowDxfId="8" dataDxfId="7">
  <autoFilter ref="A7:G95" xr:uid="{00000000-0009-0000-0100-000006000000}"/>
  <sortState xmlns:xlrd2="http://schemas.microsoft.com/office/spreadsheetml/2017/richdata2" ref="A8:G61">
    <sortCondition ref="B4:B57"/>
  </sortState>
  <tableColumns count="7">
    <tableColumn id="1" xr3:uid="{00000000-0010-0000-0E00-000001000000}" name="NIF/NIE" dataDxfId="6"/>
    <tableColumn id="2" xr3:uid="{00000000-0010-0000-0E00-000002000000}" name="Denominación Social" dataDxfId="5"/>
    <tableColumn id="3" xr3:uid="{00000000-0010-0000-0E00-000003000000}" name="Fecha del acuerdo" dataDxfId="4"/>
    <tableColumn id="4" xr3:uid="{00000000-0010-0000-0E00-000004000000}" name="Fecha inicio de la prohibición" dataDxfId="3"/>
    <tableColumn id="5" xr3:uid="{00000000-0010-0000-0E00-000005000000}" name="Fecha fin de la prohibición" dataDxfId="2"/>
    <tableColumn id="6" xr3:uid="{00000000-0010-0000-0E00-000006000000}" name="Efecto" dataDxfId="1"/>
    <tableColumn id="7" xr3:uid="{00000000-0010-0000-0E00-000007000000}" name="Autoridad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5" displayName="Tabla15" ref="B60:D69" headerRowCount="0" totalsRowShown="0">
  <tableColumns count="3">
    <tableColumn id="1" xr3:uid="{00000000-0010-0000-0100-000001000000}" name="Columna1" dataDxfId="181"/>
    <tableColumn id="2" xr3:uid="{00000000-0010-0000-0100-000002000000}" name="Columna2" dataDxfId="180"/>
    <tableColumn id="3" xr3:uid="{00000000-0010-0000-0100-000003000000}" name="Columna3" dataDxfId="179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" displayName="Tabla14" ref="A7:P12" totalsRowShown="0" headerRowDxfId="178" dataDxfId="177">
  <autoFilter ref="A7:P12" xr:uid="{00000000-0009-0000-0100-000003000000}"/>
  <tableColumns count="16">
    <tableColumn id="1" xr3:uid="{00000000-0010-0000-0200-000001000000}" name="EXPEDIENTE" dataDxfId="176"/>
    <tableColumn id="2" xr3:uid="{00000000-0010-0000-0200-000002000000}" name="OBJETO" dataDxfId="175"/>
    <tableColumn id="3" xr3:uid="{00000000-0010-0000-0200-000003000000}" name="PROCEDIMIENTO ADJUDICACIÓN" dataDxfId="174"/>
    <tableColumn id="4" xr3:uid="{00000000-0010-0000-0200-000004000000}" name="TIPO CONTRATO" dataDxfId="173"/>
    <tableColumn id="18" xr3:uid="{00000000-0010-0000-0200-000012000000}" name="IMPORTE NETO PRESUPUESTO" dataDxfId="172"/>
    <tableColumn id="17" xr3:uid="{00000000-0010-0000-0200-000011000000}" name="IMPORTE TOTAL PRESUPUESTO" dataDxfId="171"/>
    <tableColumn id="22" xr3:uid="{00000000-0010-0000-0200-000016000000}" name="PUBLICACIÓN DOUE" dataDxfId="170"/>
    <tableColumn id="21" xr3:uid="{00000000-0010-0000-0200-000015000000}" name="PUBLICACIÓN BOE" dataDxfId="169"/>
    <tableColumn id="20" xr3:uid="{00000000-0010-0000-0200-000014000000}" name="PUBLICACIÓN BOP" dataDxfId="168"/>
    <tableColumn id="19" xr3:uid="{00000000-0010-0000-0200-000013000000}" name="PUBLICACIÓN PERFIL CONTRATANTE" dataDxfId="167"/>
    <tableColumn id="23" xr3:uid="{00000000-0010-0000-0200-000017000000}" name="LICITADORES PARTICIPANTES" dataDxfId="166"/>
    <tableColumn id="5" xr3:uid="{00000000-0010-0000-0200-000005000000}" name="CONTRATISTA" dataDxfId="165"/>
    <tableColumn id="6" xr3:uid="{00000000-0010-0000-0200-000006000000}" name="IMPORTE NETO ADJUDICACIÓN" dataDxfId="164"/>
    <tableColumn id="7" xr3:uid="{00000000-0010-0000-0200-000007000000}" name="IMPORTE TOTAL ADJUDICACIÓN" dataDxfId="163"/>
    <tableColumn id="8" xr3:uid="{00000000-0010-0000-0200-000008000000}" name="FECHA ADJUDICACIÓN" dataDxfId="162"/>
    <tableColumn id="9" xr3:uid="{00000000-0010-0000-0200-000009000000}" name="PLAZO EJECUCIÓN" dataDxfId="16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19" displayName="Tabla19" ref="A7:P23" totalsRowShown="0" headerRowDxfId="160" dataDxfId="159">
  <autoFilter ref="A7:P23" xr:uid="{00000000-0009-0000-0100-000008000000}"/>
  <tableColumns count="16">
    <tableColumn id="1" xr3:uid="{00000000-0010-0000-0300-000001000000}" name="EXPEDIENTE" dataDxfId="158"/>
    <tableColumn id="2" xr3:uid="{00000000-0010-0000-0300-000002000000}" name="OBJETO" dataDxfId="157"/>
    <tableColumn id="3" xr3:uid="{00000000-0010-0000-0300-000003000000}" name="PROCEDIMIENTO ADJUDICACIÓN" dataDxfId="156"/>
    <tableColumn id="4" xr3:uid="{00000000-0010-0000-0300-000004000000}" name="TIPO CONTRATO" dataDxfId="155"/>
    <tableColumn id="18" xr3:uid="{00000000-0010-0000-0300-000012000000}" name="IMPORTE NETO PRESUPUESTO" dataDxfId="154"/>
    <tableColumn id="17" xr3:uid="{00000000-0010-0000-0300-000011000000}" name="IMPORTE TOTAL PRESUPUESTO" dataDxfId="153"/>
    <tableColumn id="22" xr3:uid="{00000000-0010-0000-0300-000016000000}" name="PUBLICACIÓN DOUE" dataDxfId="152"/>
    <tableColumn id="21" xr3:uid="{00000000-0010-0000-0300-000015000000}" name="PUBLICACIÓN BOE" dataDxfId="151"/>
    <tableColumn id="20" xr3:uid="{00000000-0010-0000-0300-000014000000}" name="PUBLICACIÓN BOP" dataDxfId="150"/>
    <tableColumn id="19" xr3:uid="{00000000-0010-0000-0300-000013000000}" name="PUBLICACIÓN PERFIL CONTRATANTE" dataDxfId="149"/>
    <tableColumn id="23" xr3:uid="{00000000-0010-0000-0300-000017000000}" name="LICITADORES PARTICIPANTES" dataDxfId="148"/>
    <tableColumn id="5" xr3:uid="{00000000-0010-0000-0300-000005000000}" name="CONTRATISTA" dataDxfId="147"/>
    <tableColumn id="6" xr3:uid="{00000000-0010-0000-0300-000006000000}" name="IMPORTE NETO ADJUDICACIÓN" dataDxfId="146"/>
    <tableColumn id="7" xr3:uid="{00000000-0010-0000-0300-000007000000}" name="IMPORTE TOTAL ADJUDICACIÓN" dataDxfId="145"/>
    <tableColumn id="8" xr3:uid="{00000000-0010-0000-0300-000008000000}" name="FECHA ADJUDICACIÓN" dataDxfId="144"/>
    <tableColumn id="9" xr3:uid="{00000000-0010-0000-0300-000009000000}" name="PLAZO EJECUCIÓN" dataDxfId="1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46" displayName="Tabla146" ref="A7:P8" totalsRowShown="0" headerRowDxfId="142" dataDxfId="141">
  <autoFilter ref="A7:P8" xr:uid="{00000000-0009-0000-0100-000005000000}"/>
  <tableColumns count="16">
    <tableColumn id="1" xr3:uid="{00000000-0010-0000-0400-000001000000}" name="EXPEDIENTE" dataDxfId="140"/>
    <tableColumn id="2" xr3:uid="{00000000-0010-0000-0400-000002000000}" name="OBJETO" dataDxfId="139"/>
    <tableColumn id="3" xr3:uid="{00000000-0010-0000-0400-000003000000}" name="PROCEDIMIENTO ADJUDICACIÓN" dataDxfId="138"/>
    <tableColumn id="4" xr3:uid="{00000000-0010-0000-0400-000004000000}" name="TIPO CONTRATO" dataDxfId="137"/>
    <tableColumn id="18" xr3:uid="{00000000-0010-0000-0400-000012000000}" name="IMPORTE NETO PRESUPUESTO" dataDxfId="136"/>
    <tableColumn id="17" xr3:uid="{00000000-0010-0000-0400-000011000000}" name="IMPORTE TOTAL PRESUPUESTO" dataDxfId="135"/>
    <tableColumn id="22" xr3:uid="{00000000-0010-0000-0400-000016000000}" name="PUBLICACIÓN DOUE" dataDxfId="134"/>
    <tableColumn id="21" xr3:uid="{00000000-0010-0000-0400-000015000000}" name="PUBLICACIÓN BOE" dataDxfId="133"/>
    <tableColumn id="20" xr3:uid="{00000000-0010-0000-0400-000014000000}" name="PUBLICACIÓN BOP" dataDxfId="132"/>
    <tableColumn id="19" xr3:uid="{00000000-0010-0000-0400-000013000000}" name="PUBLICACIÓN PERFIL CONTRATANTE" dataDxfId="131"/>
    <tableColumn id="23" xr3:uid="{00000000-0010-0000-0400-000017000000}" name="LICITADORES PARTICIPANTES" dataDxfId="130"/>
    <tableColumn id="5" xr3:uid="{00000000-0010-0000-0400-000005000000}" name="CONTRATISTA" dataDxfId="129"/>
    <tableColumn id="6" xr3:uid="{00000000-0010-0000-0400-000006000000}" name="IMPORTE NETO ADJUDICACIÓN" dataDxfId="128"/>
    <tableColumn id="7" xr3:uid="{00000000-0010-0000-0400-000007000000}" name="IMPORTE TOTAL ADJUDICACIÓN" dataDxfId="127"/>
    <tableColumn id="8" xr3:uid="{00000000-0010-0000-0400-000008000000}" name="FECHA ADJUDICACIÓN" dataDxfId="126"/>
    <tableColumn id="9" xr3:uid="{00000000-0010-0000-0400-000009000000}" name="PLAZO EJECUCIÓN" dataDxfId="1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1468" displayName="Tabla1468" ref="A7:I8" totalsRowShown="0" headerRowDxfId="124" dataDxfId="123">
  <autoFilter ref="A7:I8" xr:uid="{00000000-0009-0000-0100-000007000000}"/>
  <tableColumns count="9">
    <tableColumn id="1" xr3:uid="{00000000-0010-0000-0500-000001000000}" name="EXPEDIENTE" dataDxfId="122"/>
    <tableColumn id="2" xr3:uid="{00000000-0010-0000-0500-000002000000}" name="OBJETO" dataDxfId="121"/>
    <tableColumn id="3" xr3:uid="{00000000-0010-0000-0500-000003000000}" name="PROCEDIMIENTO ADJUDICACIÓN" dataDxfId="120"/>
    <tableColumn id="4" xr3:uid="{00000000-0010-0000-0500-000004000000}" name="EXPEDIENTE RELACIONADO" dataDxfId="119"/>
    <tableColumn id="18" xr3:uid="{00000000-0010-0000-0500-000012000000}" name="TIPO CONTRATO" dataDxfId="118"/>
    <tableColumn id="17" xr3:uid="{00000000-0010-0000-0500-000011000000}" name="CONTRATISTA" dataDxfId="117"/>
    <tableColumn id="22" xr3:uid="{00000000-0010-0000-0500-000016000000}" name="IMPORTE NETO MODIFICACIÓN" dataDxfId="116"/>
    <tableColumn id="21" xr3:uid="{00000000-0010-0000-0500-000015000000}" name="IMPORTE TOTAL MODIFICACIÓN" dataDxfId="115"/>
    <tableColumn id="5" xr3:uid="{00000000-0010-0000-0500-000005000000}" name="FECHA MODIFICACIÓN" dataDxfId="11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a146811" displayName="Tabla146811" ref="A7:I11" totalsRowShown="0" headerRowDxfId="113" dataDxfId="112">
  <autoFilter ref="A7:I11" xr:uid="{00000000-0009-0000-0100-00000A000000}"/>
  <tableColumns count="9">
    <tableColumn id="1" xr3:uid="{00000000-0010-0000-0600-000001000000}" name="EXPEDIENTE" dataDxfId="111"/>
    <tableColumn id="2" xr3:uid="{00000000-0010-0000-0600-000002000000}" name="OBJETO" dataDxfId="110"/>
    <tableColumn id="3" xr3:uid="{00000000-0010-0000-0600-000003000000}" name="PROCEDIMIENTO ADJUDICACIÓN" dataDxfId="109"/>
    <tableColumn id="4" xr3:uid="{00000000-0010-0000-0600-000004000000}" name="EXPEDIENTE RELACIONADO" dataDxfId="108"/>
    <tableColumn id="18" xr3:uid="{00000000-0010-0000-0600-000012000000}" name="TIPO CONTRATO" dataDxfId="107"/>
    <tableColumn id="17" xr3:uid="{00000000-0010-0000-0600-000011000000}" name="CONTRATISTA" dataDxfId="106"/>
    <tableColumn id="22" xr3:uid="{00000000-0010-0000-0600-000016000000}" name="IMPORTE NETO PRÓRROGA" dataDxfId="105"/>
    <tableColumn id="21" xr3:uid="{00000000-0010-0000-0600-000015000000}" name="IMPORTE TOTAL PRÓRROGA" dataDxfId="104"/>
    <tableColumn id="5" xr3:uid="{00000000-0010-0000-0600-000005000000}" name="FECHA PRÓRROGA" dataDxfId="1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a1468115" displayName="Tabla1468115" ref="A7:I8" insertRow="1" totalsRowShown="0" headerRowDxfId="102" dataDxfId="101">
  <autoFilter ref="A7:I8" xr:uid="{00000000-0009-0000-0100-000004000000}"/>
  <tableColumns count="9">
    <tableColumn id="1" xr3:uid="{00000000-0010-0000-0700-000001000000}" name="EXPEDIENTE" dataDxfId="100"/>
    <tableColumn id="2" xr3:uid="{00000000-0010-0000-0700-000002000000}" name="OBJETO" dataDxfId="99"/>
    <tableColumn id="3" xr3:uid="{00000000-0010-0000-0700-000003000000}" name="PROCEDIMIENTO ADJUDICACIÓN" dataDxfId="98"/>
    <tableColumn id="4" xr3:uid="{00000000-0010-0000-0700-000004000000}" name="EXPEDIENTE RELACIONADO" dataDxfId="97"/>
    <tableColumn id="18" xr3:uid="{00000000-0010-0000-0700-000012000000}" name="TIPO CONTRATO" dataDxfId="96"/>
    <tableColumn id="17" xr3:uid="{00000000-0010-0000-0700-000011000000}" name="CONTRATISTA" dataDxfId="95"/>
    <tableColumn id="22" xr3:uid="{00000000-0010-0000-0700-000016000000}" name="IMPORTE NETO PRÓRROGA" dataDxfId="94"/>
    <tableColumn id="21" xr3:uid="{00000000-0010-0000-0700-000015000000}" name="IMPORTE TOTAL PRÓRROGA" dataDxfId="93"/>
    <tableColumn id="5" xr3:uid="{00000000-0010-0000-0700-000005000000}" name="FECHA PRÓRROGA" dataDxfId="9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a14681112" displayName="Tabla14681112" ref="A7:I8" totalsRowShown="0" headerRowDxfId="91" dataDxfId="90">
  <autoFilter ref="A7:I8" xr:uid="{00000000-0009-0000-0100-00000B000000}"/>
  <tableColumns count="9">
    <tableColumn id="1" xr3:uid="{00000000-0010-0000-0800-000001000000}" name="EXPEDIENTE" dataDxfId="89"/>
    <tableColumn id="2" xr3:uid="{00000000-0010-0000-0800-000002000000}" name="OBJETO" dataDxfId="88"/>
    <tableColumn id="3" xr3:uid="{00000000-0010-0000-0800-000003000000}" name="PROCEDIMIENTO ADJUDICACIÓN" dataDxfId="87"/>
    <tableColumn id="4" xr3:uid="{00000000-0010-0000-0800-000004000000}" name="EXPEDIENTE RELACIONADO" dataDxfId="86"/>
    <tableColumn id="18" xr3:uid="{00000000-0010-0000-0800-000012000000}" name="TIPO CONTRATO" dataDxfId="85"/>
    <tableColumn id="17" xr3:uid="{00000000-0010-0000-0800-000011000000}" name="CONTRATISTA" dataDxfId="84"/>
    <tableColumn id="22" xr3:uid="{00000000-0010-0000-0800-000016000000}" name="IMPORTE NETO REVISIÓN" dataDxfId="83"/>
    <tableColumn id="21" xr3:uid="{00000000-0010-0000-0800-000015000000}" name="IMPORTE TOTAL REVISIÓN" dataDxfId="82"/>
    <tableColumn id="5" xr3:uid="{00000000-0010-0000-0800-000005000000}" name="FECHA REVISIÓN DE PRECIOS" dataDxfId="8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1"/>
  <sheetViews>
    <sheetView topLeftCell="D1" zoomScale="80" zoomScaleNormal="80" workbookViewId="0">
      <selection sqref="A1:B1"/>
    </sheetView>
  </sheetViews>
  <sheetFormatPr baseColWidth="10" defaultRowHeight="15" x14ac:dyDescent="0.2"/>
  <cols>
    <col min="1" max="1" width="18" style="13" bestFit="1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2.8320312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200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2" t="s">
        <v>201</v>
      </c>
      <c r="B8" s="1" t="s">
        <v>313</v>
      </c>
      <c r="C8" s="2" t="s">
        <v>174</v>
      </c>
      <c r="D8" s="2" t="s">
        <v>2</v>
      </c>
      <c r="E8" s="3">
        <v>1145.98</v>
      </c>
      <c r="F8" s="3">
        <v>1386.64</v>
      </c>
      <c r="G8" s="4"/>
      <c r="H8" s="4"/>
      <c r="I8" s="4"/>
      <c r="J8" s="4"/>
      <c r="K8" s="2">
        <v>1</v>
      </c>
      <c r="L8" s="2" t="s">
        <v>58</v>
      </c>
      <c r="M8" s="3">
        <v>1145.98</v>
      </c>
      <c r="N8" s="3">
        <v>1386.64</v>
      </c>
      <c r="O8" s="4">
        <v>42858</v>
      </c>
      <c r="P8" s="2"/>
    </row>
    <row r="9" spans="1:16" ht="30" customHeight="1" x14ac:dyDescent="0.2">
      <c r="A9" s="12" t="s">
        <v>201</v>
      </c>
      <c r="B9" s="1" t="s">
        <v>314</v>
      </c>
      <c r="C9" s="2" t="s">
        <v>174</v>
      </c>
      <c r="D9" s="2" t="s">
        <v>2</v>
      </c>
      <c r="E9" s="3">
        <v>752.07</v>
      </c>
      <c r="F9" s="3">
        <v>910</v>
      </c>
      <c r="G9" s="4"/>
      <c r="H9" s="4"/>
      <c r="I9" s="4"/>
      <c r="J9" s="4"/>
      <c r="K9" s="2">
        <v>1</v>
      </c>
      <c r="L9" s="2" t="s">
        <v>52</v>
      </c>
      <c r="M9" s="3">
        <v>752.07</v>
      </c>
      <c r="N9" s="3">
        <v>910</v>
      </c>
      <c r="O9" s="4">
        <v>42858</v>
      </c>
      <c r="P9" s="2"/>
    </row>
    <row r="10" spans="1:16" ht="30" customHeight="1" x14ac:dyDescent="0.2">
      <c r="A10" s="12" t="s">
        <v>201</v>
      </c>
      <c r="B10" s="1" t="s">
        <v>315</v>
      </c>
      <c r="C10" s="2" t="s">
        <v>174</v>
      </c>
      <c r="D10" s="2" t="s">
        <v>2</v>
      </c>
      <c r="E10" s="3">
        <v>298</v>
      </c>
      <c r="F10" s="3">
        <v>360.58</v>
      </c>
      <c r="G10" s="4"/>
      <c r="H10" s="4"/>
      <c r="I10" s="4"/>
      <c r="J10" s="4"/>
      <c r="K10" s="2">
        <v>1</v>
      </c>
      <c r="L10" s="2" t="s">
        <v>179</v>
      </c>
      <c r="M10" s="3">
        <v>298</v>
      </c>
      <c r="N10" s="3">
        <v>360.58</v>
      </c>
      <c r="O10" s="4">
        <v>42858</v>
      </c>
      <c r="P10" s="2"/>
    </row>
    <row r="11" spans="1:16" ht="30" customHeight="1" x14ac:dyDescent="0.2">
      <c r="A11" s="12" t="s">
        <v>202</v>
      </c>
      <c r="B11" s="1" t="s">
        <v>203</v>
      </c>
      <c r="C11" s="2" t="s">
        <v>49</v>
      </c>
      <c r="D11" s="2" t="s">
        <v>3</v>
      </c>
      <c r="E11" s="3">
        <v>46000</v>
      </c>
      <c r="F11" s="3">
        <v>55660</v>
      </c>
      <c r="G11" s="4"/>
      <c r="H11" s="4"/>
      <c r="I11" s="4"/>
      <c r="J11" s="4"/>
      <c r="K11" s="2">
        <v>3</v>
      </c>
      <c r="L11" s="2" t="s">
        <v>204</v>
      </c>
      <c r="M11" s="3">
        <v>45600</v>
      </c>
      <c r="N11" s="3">
        <v>55176</v>
      </c>
      <c r="O11" s="4">
        <v>42858</v>
      </c>
      <c r="P11" s="2">
        <v>19</v>
      </c>
    </row>
    <row r="12" spans="1:16" ht="30" customHeight="1" x14ac:dyDescent="0.2">
      <c r="A12" s="12" t="s">
        <v>205</v>
      </c>
      <c r="B12" s="1" t="s">
        <v>206</v>
      </c>
      <c r="C12" s="2" t="s">
        <v>48</v>
      </c>
      <c r="D12" s="2" t="s">
        <v>3</v>
      </c>
      <c r="E12" s="3">
        <v>19834.71</v>
      </c>
      <c r="F12" s="3">
        <v>24000</v>
      </c>
      <c r="G12" s="4"/>
      <c r="H12" s="4"/>
      <c r="I12" s="4">
        <v>42809</v>
      </c>
      <c r="J12" s="4"/>
      <c r="K12" s="2">
        <v>5</v>
      </c>
      <c r="L12" s="2" t="s">
        <v>207</v>
      </c>
      <c r="M12" s="3">
        <v>10950</v>
      </c>
      <c r="N12" s="3">
        <v>13249.5</v>
      </c>
      <c r="O12" s="4">
        <v>42879</v>
      </c>
      <c r="P12" s="2">
        <v>4</v>
      </c>
    </row>
    <row r="13" spans="1:16" ht="30" customHeight="1" x14ac:dyDescent="0.2">
      <c r="A13" s="12" t="s">
        <v>208</v>
      </c>
      <c r="B13" s="1" t="s">
        <v>209</v>
      </c>
      <c r="C13" s="2" t="s">
        <v>50</v>
      </c>
      <c r="D13" s="2" t="s">
        <v>2</v>
      </c>
      <c r="E13" s="3">
        <v>119.19</v>
      </c>
      <c r="F13" s="3">
        <v>144.22</v>
      </c>
      <c r="G13" s="4"/>
      <c r="H13" s="4"/>
      <c r="I13" s="4"/>
      <c r="J13" s="4"/>
      <c r="K13" s="2">
        <v>1</v>
      </c>
      <c r="L13" s="2" t="s">
        <v>58</v>
      </c>
      <c r="M13" s="3">
        <v>119.19</v>
      </c>
      <c r="N13" s="3">
        <v>144.22</v>
      </c>
      <c r="O13" s="4">
        <v>42846</v>
      </c>
      <c r="P13" s="2"/>
    </row>
    <row r="14" spans="1:16" ht="30" customHeight="1" x14ac:dyDescent="0.2">
      <c r="A14" s="12" t="s">
        <v>210</v>
      </c>
      <c r="B14" s="1" t="s">
        <v>211</v>
      </c>
      <c r="C14" s="2" t="s">
        <v>174</v>
      </c>
      <c r="D14" s="2" t="s">
        <v>2</v>
      </c>
      <c r="E14" s="3">
        <v>216.16</v>
      </c>
      <c r="F14" s="3">
        <v>261.55</v>
      </c>
      <c r="G14" s="4"/>
      <c r="H14" s="4"/>
      <c r="I14" s="4"/>
      <c r="J14" s="4"/>
      <c r="K14" s="2">
        <v>1</v>
      </c>
      <c r="L14" s="2" t="s">
        <v>52</v>
      </c>
      <c r="M14" s="3">
        <v>216.16</v>
      </c>
      <c r="N14" s="3">
        <v>261.55</v>
      </c>
      <c r="O14" s="4">
        <v>42836</v>
      </c>
      <c r="P14" s="2"/>
    </row>
    <row r="15" spans="1:16" ht="30" customHeight="1" x14ac:dyDescent="0.2">
      <c r="A15" s="12" t="s">
        <v>212</v>
      </c>
      <c r="B15" s="1" t="s">
        <v>213</v>
      </c>
      <c r="C15" s="2" t="s">
        <v>49</v>
      </c>
      <c r="D15" s="2" t="s">
        <v>3</v>
      </c>
      <c r="E15" s="3">
        <v>54600</v>
      </c>
      <c r="F15" s="3">
        <v>66066</v>
      </c>
      <c r="G15" s="4"/>
      <c r="H15" s="4"/>
      <c r="I15" s="4"/>
      <c r="J15" s="4"/>
      <c r="K15" s="2">
        <v>1</v>
      </c>
      <c r="L15" s="2" t="s">
        <v>214</v>
      </c>
      <c r="M15" s="3">
        <v>54400</v>
      </c>
      <c r="N15" s="3">
        <v>65824</v>
      </c>
      <c r="O15" s="4">
        <v>42867</v>
      </c>
      <c r="P15" s="2">
        <v>12</v>
      </c>
    </row>
    <row r="16" spans="1:16" ht="30" customHeight="1" x14ac:dyDescent="0.2">
      <c r="A16" s="12" t="s">
        <v>215</v>
      </c>
      <c r="B16" s="1" t="s">
        <v>216</v>
      </c>
      <c r="C16" s="2" t="s">
        <v>50</v>
      </c>
      <c r="D16" s="2" t="s">
        <v>2</v>
      </c>
      <c r="E16" s="3">
        <v>147.1</v>
      </c>
      <c r="F16" s="3">
        <v>177.99</v>
      </c>
      <c r="G16" s="4"/>
      <c r="H16" s="4"/>
      <c r="I16" s="4"/>
      <c r="J16" s="4"/>
      <c r="K16" s="2">
        <v>1</v>
      </c>
      <c r="L16" s="2" t="s">
        <v>51</v>
      </c>
      <c r="M16" s="3">
        <v>131.4</v>
      </c>
      <c r="N16" s="3">
        <v>158.99</v>
      </c>
      <c r="O16" s="4">
        <v>42907</v>
      </c>
      <c r="P16" s="2"/>
    </row>
    <row r="17" spans="1:16" ht="30" customHeight="1" x14ac:dyDescent="0.2">
      <c r="A17" s="12" t="s">
        <v>217</v>
      </c>
      <c r="B17" s="1" t="s">
        <v>218</v>
      </c>
      <c r="C17" s="2" t="s">
        <v>49</v>
      </c>
      <c r="D17" s="2" t="s">
        <v>3</v>
      </c>
      <c r="E17" s="3">
        <v>36363.64</v>
      </c>
      <c r="F17" s="3">
        <v>44000</v>
      </c>
      <c r="G17" s="4"/>
      <c r="H17" s="4"/>
      <c r="I17" s="4"/>
      <c r="J17" s="4"/>
      <c r="K17" s="2">
        <v>1</v>
      </c>
      <c r="L17" s="2" t="s">
        <v>180</v>
      </c>
      <c r="M17" s="3">
        <v>36363.64</v>
      </c>
      <c r="N17" s="3">
        <v>44000</v>
      </c>
      <c r="O17" s="4">
        <v>42879</v>
      </c>
      <c r="P17" s="2">
        <v>18</v>
      </c>
    </row>
    <row r="18" spans="1:16" ht="30" customHeight="1" x14ac:dyDescent="0.2">
      <c r="A18" s="12" t="s">
        <v>219</v>
      </c>
      <c r="B18" s="1" t="s">
        <v>220</v>
      </c>
      <c r="C18" s="2" t="s">
        <v>50</v>
      </c>
      <c r="D18" s="2" t="s">
        <v>2</v>
      </c>
      <c r="E18" s="3">
        <v>135.66</v>
      </c>
      <c r="F18" s="3">
        <v>164.15</v>
      </c>
      <c r="G18" s="4"/>
      <c r="H18" s="4"/>
      <c r="I18" s="4"/>
      <c r="J18" s="4"/>
      <c r="K18" s="2">
        <v>1</v>
      </c>
      <c r="L18" s="2" t="s">
        <v>51</v>
      </c>
      <c r="M18" s="3">
        <v>135.66</v>
      </c>
      <c r="N18" s="3">
        <v>164.15</v>
      </c>
      <c r="O18" s="4">
        <v>42899</v>
      </c>
      <c r="P18" s="2"/>
    </row>
    <row r="19" spans="1:16" ht="30" customHeight="1" x14ac:dyDescent="0.2">
      <c r="A19" s="12" t="s">
        <v>221</v>
      </c>
      <c r="B19" s="1" t="s">
        <v>222</v>
      </c>
      <c r="C19" s="2" t="s">
        <v>49</v>
      </c>
      <c r="D19" s="2" t="s">
        <v>3</v>
      </c>
      <c r="E19" s="3">
        <v>31404.959999999999</v>
      </c>
      <c r="F19" s="3">
        <v>38000</v>
      </c>
      <c r="G19" s="4"/>
      <c r="H19" s="4"/>
      <c r="I19" s="4"/>
      <c r="J19" s="4"/>
      <c r="K19" s="2">
        <v>1</v>
      </c>
      <c r="L19" s="2" t="s">
        <v>180</v>
      </c>
      <c r="M19" s="3">
        <v>31404.959999999999</v>
      </c>
      <c r="N19" s="3">
        <v>38000</v>
      </c>
      <c r="O19" s="4">
        <v>42879</v>
      </c>
      <c r="P19" s="2">
        <v>7</v>
      </c>
    </row>
    <row r="20" spans="1:16" ht="30" customHeight="1" x14ac:dyDescent="0.2">
      <c r="A20" s="12" t="s">
        <v>223</v>
      </c>
      <c r="B20" s="1" t="s">
        <v>224</v>
      </c>
      <c r="C20" s="2" t="s">
        <v>4</v>
      </c>
      <c r="D20" s="2" t="s">
        <v>3</v>
      </c>
      <c r="E20" s="3">
        <v>8490</v>
      </c>
      <c r="F20" s="3">
        <v>10272.9</v>
      </c>
      <c r="G20" s="4"/>
      <c r="H20" s="4"/>
      <c r="I20" s="4"/>
      <c r="J20" s="4"/>
      <c r="K20" s="2">
        <v>1</v>
      </c>
      <c r="L20" s="2" t="s">
        <v>225</v>
      </c>
      <c r="M20" s="3">
        <v>8490</v>
      </c>
      <c r="N20" s="3">
        <v>10272.9</v>
      </c>
      <c r="O20" s="4">
        <v>42837</v>
      </c>
      <c r="P20" s="2"/>
    </row>
    <row r="21" spans="1:16" ht="30" customHeight="1" x14ac:dyDescent="0.2">
      <c r="A21" s="12" t="s">
        <v>226</v>
      </c>
      <c r="B21" s="1" t="s">
        <v>227</v>
      </c>
      <c r="C21" s="2" t="s">
        <v>4</v>
      </c>
      <c r="D21" s="2" t="s">
        <v>3</v>
      </c>
      <c r="E21" s="3">
        <v>8910</v>
      </c>
      <c r="F21" s="3">
        <v>10781.1</v>
      </c>
      <c r="G21" s="4"/>
      <c r="H21" s="4"/>
      <c r="I21" s="4"/>
      <c r="J21" s="4"/>
      <c r="K21" s="2">
        <v>1</v>
      </c>
      <c r="L21" s="2" t="s">
        <v>228</v>
      </c>
      <c r="M21" s="3">
        <v>8910</v>
      </c>
      <c r="N21" s="3">
        <v>10781.1</v>
      </c>
      <c r="O21" s="4">
        <v>42887</v>
      </c>
      <c r="P21" s="2"/>
    </row>
    <row r="22" spans="1:16" ht="30" customHeight="1" x14ac:dyDescent="0.2">
      <c r="A22" s="12" t="s">
        <v>229</v>
      </c>
      <c r="B22" s="1" t="s">
        <v>230</v>
      </c>
      <c r="C22" s="2" t="s">
        <v>50</v>
      </c>
      <c r="D22" s="2" t="s">
        <v>2</v>
      </c>
      <c r="E22" s="3">
        <v>196</v>
      </c>
      <c r="F22" s="3">
        <v>237.16</v>
      </c>
      <c r="G22" s="4"/>
      <c r="H22" s="4"/>
      <c r="I22" s="4"/>
      <c r="J22" s="4"/>
      <c r="K22" s="2">
        <v>1</v>
      </c>
      <c r="L22" s="2" t="s">
        <v>55</v>
      </c>
      <c r="M22" s="3">
        <v>196</v>
      </c>
      <c r="N22" s="3">
        <v>237.16</v>
      </c>
      <c r="O22" s="4">
        <v>42899</v>
      </c>
      <c r="P22" s="2"/>
    </row>
    <row r="23" spans="1:16" ht="30" customHeight="1" x14ac:dyDescent="0.2">
      <c r="A23" s="12" t="s">
        <v>231</v>
      </c>
      <c r="B23" s="1" t="s">
        <v>232</v>
      </c>
      <c r="C23" s="2" t="s">
        <v>174</v>
      </c>
      <c r="D23" s="2" t="s">
        <v>2</v>
      </c>
      <c r="E23" s="3">
        <v>218</v>
      </c>
      <c r="F23" s="3">
        <v>263.77999999999997</v>
      </c>
      <c r="G23" s="4"/>
      <c r="H23" s="4"/>
      <c r="I23" s="4"/>
      <c r="J23" s="4"/>
      <c r="K23" s="2">
        <v>1</v>
      </c>
      <c r="L23" s="2" t="s">
        <v>179</v>
      </c>
      <c r="M23" s="3">
        <v>218</v>
      </c>
      <c r="N23" s="3">
        <v>263.77999999999997</v>
      </c>
      <c r="O23" s="4">
        <v>42891</v>
      </c>
      <c r="P23" s="2"/>
    </row>
    <row r="24" spans="1:16" ht="30" customHeight="1" x14ac:dyDescent="0.2">
      <c r="A24" s="12" t="s">
        <v>233</v>
      </c>
      <c r="B24" s="1" t="s">
        <v>234</v>
      </c>
      <c r="C24" s="2" t="s">
        <v>50</v>
      </c>
      <c r="D24" s="2" t="s">
        <v>2</v>
      </c>
      <c r="E24" s="3">
        <v>204.96</v>
      </c>
      <c r="F24" s="3">
        <v>248</v>
      </c>
      <c r="G24" s="4"/>
      <c r="H24" s="4"/>
      <c r="I24" s="4"/>
      <c r="J24" s="4"/>
      <c r="K24" s="2">
        <v>1</v>
      </c>
      <c r="L24" s="2" t="s">
        <v>51</v>
      </c>
      <c r="M24" s="3">
        <v>204.96</v>
      </c>
      <c r="N24" s="3">
        <v>248</v>
      </c>
      <c r="O24" s="4">
        <v>42886</v>
      </c>
      <c r="P24" s="2"/>
    </row>
    <row r="25" spans="1:16" ht="30" customHeight="1" x14ac:dyDescent="0.2">
      <c r="A25" s="12" t="s">
        <v>235</v>
      </c>
      <c r="B25" s="1" t="s">
        <v>236</v>
      </c>
      <c r="C25" s="2" t="s">
        <v>50</v>
      </c>
      <c r="D25" s="2" t="s">
        <v>2</v>
      </c>
      <c r="E25" s="3">
        <v>297</v>
      </c>
      <c r="F25" s="3">
        <v>359.37</v>
      </c>
      <c r="G25" s="4"/>
      <c r="H25" s="4"/>
      <c r="I25" s="4"/>
      <c r="J25" s="4"/>
      <c r="K25" s="2">
        <v>1</v>
      </c>
      <c r="L25" s="2" t="s">
        <v>237</v>
      </c>
      <c r="M25" s="3">
        <v>297</v>
      </c>
      <c r="N25" s="3">
        <v>359.37</v>
      </c>
      <c r="O25" s="4">
        <v>42891</v>
      </c>
      <c r="P25" s="2"/>
    </row>
    <row r="26" spans="1:16" ht="30" customHeight="1" x14ac:dyDescent="0.2">
      <c r="A26" s="12" t="s">
        <v>238</v>
      </c>
      <c r="B26" s="1" t="s">
        <v>239</v>
      </c>
      <c r="C26" s="2" t="s">
        <v>174</v>
      </c>
      <c r="D26" s="2" t="s">
        <v>2</v>
      </c>
      <c r="E26" s="3">
        <v>889500</v>
      </c>
      <c r="F26" s="3">
        <v>1076295</v>
      </c>
      <c r="G26" s="4"/>
      <c r="H26" s="4"/>
      <c r="I26" s="4"/>
      <c r="J26" s="4"/>
      <c r="K26" s="2">
        <v>1</v>
      </c>
      <c r="L26" s="2" t="s">
        <v>240</v>
      </c>
      <c r="M26" s="3">
        <v>889500</v>
      </c>
      <c r="N26" s="3">
        <v>1076295</v>
      </c>
      <c r="O26" s="4">
        <v>42828</v>
      </c>
      <c r="P26" s="2">
        <v>12</v>
      </c>
    </row>
    <row r="27" spans="1:16" ht="30" customHeight="1" x14ac:dyDescent="0.2">
      <c r="A27" s="12" t="s">
        <v>241</v>
      </c>
      <c r="B27" s="1" t="s">
        <v>242</v>
      </c>
      <c r="C27" s="2" t="s">
        <v>174</v>
      </c>
      <c r="D27" s="2" t="s">
        <v>2</v>
      </c>
      <c r="E27" s="3">
        <v>353.87</v>
      </c>
      <c r="F27" s="3">
        <v>428.18</v>
      </c>
      <c r="G27" s="4"/>
      <c r="H27" s="4"/>
      <c r="I27" s="4"/>
      <c r="J27" s="4"/>
      <c r="K27" s="2">
        <v>1</v>
      </c>
      <c r="L27" s="2" t="s">
        <v>52</v>
      </c>
      <c r="M27" s="3">
        <v>353.87</v>
      </c>
      <c r="N27" s="3">
        <v>428.18</v>
      </c>
      <c r="O27" s="4">
        <v>42886</v>
      </c>
      <c r="P27" s="2"/>
    </row>
    <row r="28" spans="1:16" ht="30" customHeight="1" x14ac:dyDescent="0.2">
      <c r="A28" s="12" t="s">
        <v>243</v>
      </c>
      <c r="B28" s="1" t="s">
        <v>244</v>
      </c>
      <c r="C28" s="2" t="s">
        <v>174</v>
      </c>
      <c r="D28" s="2" t="s">
        <v>2</v>
      </c>
      <c r="E28" s="3">
        <v>787.36</v>
      </c>
      <c r="F28" s="3">
        <v>952.71</v>
      </c>
      <c r="G28" s="4"/>
      <c r="H28" s="4"/>
      <c r="I28" s="4"/>
      <c r="J28" s="4"/>
      <c r="K28" s="2">
        <v>1</v>
      </c>
      <c r="L28" s="2" t="s">
        <v>52</v>
      </c>
      <c r="M28" s="3">
        <v>787.36</v>
      </c>
      <c r="N28" s="3">
        <v>952.71</v>
      </c>
      <c r="O28" s="4">
        <v>42846</v>
      </c>
      <c r="P28" s="2"/>
    </row>
    <row r="29" spans="1:16" ht="30" customHeight="1" x14ac:dyDescent="0.2">
      <c r="A29" s="12" t="s">
        <v>245</v>
      </c>
      <c r="B29" s="1" t="s">
        <v>246</v>
      </c>
      <c r="C29" s="2" t="s">
        <v>174</v>
      </c>
      <c r="D29" s="2" t="s">
        <v>2</v>
      </c>
      <c r="E29" s="3">
        <v>196.84</v>
      </c>
      <c r="F29" s="3">
        <v>238.18</v>
      </c>
      <c r="G29" s="4"/>
      <c r="H29" s="4"/>
      <c r="I29" s="4"/>
      <c r="J29" s="4"/>
      <c r="K29" s="2">
        <v>1</v>
      </c>
      <c r="L29" s="2" t="s">
        <v>52</v>
      </c>
      <c r="M29" s="3">
        <v>196.84</v>
      </c>
      <c r="N29" s="3">
        <v>238.18</v>
      </c>
      <c r="O29" s="4">
        <v>42879</v>
      </c>
      <c r="P29" s="2"/>
    </row>
    <row r="30" spans="1:16" ht="30" customHeight="1" x14ac:dyDescent="0.2">
      <c r="A30" s="12" t="s">
        <v>247</v>
      </c>
      <c r="B30" s="1" t="s">
        <v>248</v>
      </c>
      <c r="C30" s="2" t="s">
        <v>4</v>
      </c>
      <c r="D30" s="2" t="s">
        <v>2</v>
      </c>
      <c r="E30" s="3">
        <v>17996.599999999999</v>
      </c>
      <c r="F30" s="3">
        <v>21775.89</v>
      </c>
      <c r="G30" s="4"/>
      <c r="H30" s="4"/>
      <c r="I30" s="4"/>
      <c r="J30" s="4"/>
      <c r="K30" s="2">
        <v>1</v>
      </c>
      <c r="L30" s="2" t="s">
        <v>249</v>
      </c>
      <c r="M30" s="3">
        <v>17996.599999999999</v>
      </c>
      <c r="N30" s="3">
        <v>21775.89</v>
      </c>
      <c r="O30" s="4">
        <v>42880</v>
      </c>
      <c r="P30" s="2"/>
    </row>
    <row r="31" spans="1:16" ht="30" customHeight="1" x14ac:dyDescent="0.2">
      <c r="A31" s="12" t="s">
        <v>250</v>
      </c>
      <c r="B31" s="1" t="s">
        <v>251</v>
      </c>
      <c r="C31" s="2" t="s">
        <v>50</v>
      </c>
      <c r="D31" s="2" t="s">
        <v>2</v>
      </c>
      <c r="E31" s="3">
        <v>314</v>
      </c>
      <c r="F31" s="3">
        <v>379.94</v>
      </c>
      <c r="G31" s="4"/>
      <c r="H31" s="4"/>
      <c r="I31" s="4"/>
      <c r="J31" s="4"/>
      <c r="K31" s="2">
        <v>1</v>
      </c>
      <c r="L31" s="2" t="s">
        <v>179</v>
      </c>
      <c r="M31" s="3">
        <v>314</v>
      </c>
      <c r="N31" s="3">
        <v>379.94</v>
      </c>
      <c r="O31" s="4">
        <v>42891</v>
      </c>
      <c r="P31" s="2"/>
    </row>
    <row r="32" spans="1:16" ht="30" customHeight="1" x14ac:dyDescent="0.2">
      <c r="A32" s="12" t="s">
        <v>252</v>
      </c>
      <c r="B32" s="1" t="s">
        <v>253</v>
      </c>
      <c r="C32" s="2" t="s">
        <v>50</v>
      </c>
      <c r="D32" s="2" t="s">
        <v>2</v>
      </c>
      <c r="E32" s="3">
        <v>2220.34</v>
      </c>
      <c r="F32" s="3">
        <v>2686.61</v>
      </c>
      <c r="G32" s="4"/>
      <c r="H32" s="4"/>
      <c r="I32" s="4"/>
      <c r="J32" s="4"/>
      <c r="K32" s="2">
        <v>1</v>
      </c>
      <c r="L32" s="2" t="s">
        <v>254</v>
      </c>
      <c r="M32" s="3">
        <v>2220.34</v>
      </c>
      <c r="N32" s="3">
        <v>2686.61</v>
      </c>
      <c r="O32" s="4">
        <v>42871</v>
      </c>
      <c r="P32" s="2"/>
    </row>
    <row r="33" spans="1:16" ht="30" customHeight="1" x14ac:dyDescent="0.2">
      <c r="A33" s="12" t="s">
        <v>255</v>
      </c>
      <c r="B33" s="1" t="s">
        <v>256</v>
      </c>
      <c r="C33" s="2" t="s">
        <v>257</v>
      </c>
      <c r="D33" s="2" t="s">
        <v>2</v>
      </c>
      <c r="E33" s="3">
        <v>34530</v>
      </c>
      <c r="F33" s="3">
        <v>41781.300000000003</v>
      </c>
      <c r="G33" s="4"/>
      <c r="H33" s="4"/>
      <c r="I33" s="4"/>
      <c r="J33" s="4"/>
      <c r="K33" s="2">
        <v>1</v>
      </c>
      <c r="L33" s="2" t="s">
        <v>258</v>
      </c>
      <c r="M33" s="3">
        <v>34530</v>
      </c>
      <c r="N33" s="3">
        <v>41781.300000000003</v>
      </c>
      <c r="O33" s="4">
        <v>42835</v>
      </c>
      <c r="P33" s="2"/>
    </row>
    <row r="34" spans="1:16" ht="30" customHeight="1" x14ac:dyDescent="0.2">
      <c r="A34" s="12" t="s">
        <v>259</v>
      </c>
      <c r="B34" s="1" t="s">
        <v>260</v>
      </c>
      <c r="C34" s="2" t="s">
        <v>4</v>
      </c>
      <c r="D34" s="2" t="s">
        <v>3</v>
      </c>
      <c r="E34" s="3">
        <v>13415</v>
      </c>
      <c r="F34" s="3">
        <v>16232.15</v>
      </c>
      <c r="G34" s="4"/>
      <c r="H34" s="4"/>
      <c r="I34" s="4"/>
      <c r="J34" s="4"/>
      <c r="K34" s="2">
        <v>1</v>
      </c>
      <c r="L34" s="2" t="s">
        <v>261</v>
      </c>
      <c r="M34" s="3">
        <v>13415</v>
      </c>
      <c r="N34" s="3">
        <v>16232.15</v>
      </c>
      <c r="O34" s="4">
        <v>42845</v>
      </c>
      <c r="P34" s="2"/>
    </row>
    <row r="35" spans="1:16" ht="30" customHeight="1" x14ac:dyDescent="0.2">
      <c r="A35" s="12" t="s">
        <v>262</v>
      </c>
      <c r="B35" s="1" t="s">
        <v>263</v>
      </c>
      <c r="C35" s="2" t="s">
        <v>174</v>
      </c>
      <c r="D35" s="2" t="s">
        <v>2</v>
      </c>
      <c r="E35" s="3">
        <v>160</v>
      </c>
      <c r="F35" s="3">
        <v>193.6</v>
      </c>
      <c r="G35" s="4"/>
      <c r="H35" s="4"/>
      <c r="I35" s="4"/>
      <c r="J35" s="4"/>
      <c r="K35" s="2">
        <v>1</v>
      </c>
      <c r="L35" s="2" t="s">
        <v>52</v>
      </c>
      <c r="M35" s="3">
        <v>160</v>
      </c>
      <c r="N35" s="3">
        <v>193.6</v>
      </c>
      <c r="O35" s="4">
        <v>42851</v>
      </c>
      <c r="P35" s="2"/>
    </row>
    <row r="36" spans="1:16" ht="30" customHeight="1" x14ac:dyDescent="0.2">
      <c r="A36" s="12" t="s">
        <v>264</v>
      </c>
      <c r="B36" s="1" t="s">
        <v>265</v>
      </c>
      <c r="C36" s="2" t="s">
        <v>174</v>
      </c>
      <c r="D36" s="2" t="s">
        <v>2</v>
      </c>
      <c r="E36" s="3">
        <v>188.16</v>
      </c>
      <c r="F36" s="3">
        <v>227.67</v>
      </c>
      <c r="G36" s="4"/>
      <c r="H36" s="4"/>
      <c r="I36" s="4"/>
      <c r="J36" s="4"/>
      <c r="K36" s="2">
        <v>1</v>
      </c>
      <c r="L36" s="2" t="s">
        <v>52</v>
      </c>
      <c r="M36" s="3">
        <v>188.16</v>
      </c>
      <c r="N36" s="3">
        <v>227.67</v>
      </c>
      <c r="O36" s="4">
        <v>42886</v>
      </c>
      <c r="P36" s="2"/>
    </row>
    <row r="37" spans="1:16" ht="30" customHeight="1" x14ac:dyDescent="0.2">
      <c r="A37" s="12" t="s">
        <v>266</v>
      </c>
      <c r="B37" s="1" t="s">
        <v>267</v>
      </c>
      <c r="C37" s="2" t="s">
        <v>174</v>
      </c>
      <c r="D37" s="2" t="s">
        <v>2</v>
      </c>
      <c r="E37" s="3">
        <v>2755.76</v>
      </c>
      <c r="F37" s="3">
        <v>3334.47</v>
      </c>
      <c r="G37" s="4"/>
      <c r="H37" s="4"/>
      <c r="I37" s="4"/>
      <c r="J37" s="4"/>
      <c r="K37" s="2">
        <v>1</v>
      </c>
      <c r="L37" s="2" t="s">
        <v>52</v>
      </c>
      <c r="M37" s="3">
        <v>2755.76</v>
      </c>
      <c r="N37" s="3">
        <v>3334.47</v>
      </c>
      <c r="O37" s="4">
        <v>42879</v>
      </c>
      <c r="P37" s="2"/>
    </row>
    <row r="38" spans="1:16" ht="30" customHeight="1" x14ac:dyDescent="0.2">
      <c r="A38" s="12" t="s">
        <v>268</v>
      </c>
      <c r="B38" s="1" t="s">
        <v>269</v>
      </c>
      <c r="C38" s="2" t="s">
        <v>50</v>
      </c>
      <c r="D38" s="2" t="s">
        <v>2</v>
      </c>
      <c r="E38" s="3">
        <v>231.39</v>
      </c>
      <c r="F38" s="3">
        <v>279.98</v>
      </c>
      <c r="G38" s="4"/>
      <c r="H38" s="4"/>
      <c r="I38" s="4"/>
      <c r="J38" s="4"/>
      <c r="K38" s="2">
        <v>1</v>
      </c>
      <c r="L38" s="2" t="s">
        <v>270</v>
      </c>
      <c r="M38" s="3">
        <v>231.39</v>
      </c>
      <c r="N38" s="3">
        <v>279.98</v>
      </c>
      <c r="O38" s="4">
        <v>42829</v>
      </c>
      <c r="P38" s="2"/>
    </row>
    <row r="39" spans="1:16" ht="30" customHeight="1" x14ac:dyDescent="0.2">
      <c r="A39" s="12" t="s">
        <v>271</v>
      </c>
      <c r="B39" s="1" t="s">
        <v>265</v>
      </c>
      <c r="C39" s="2" t="s">
        <v>174</v>
      </c>
      <c r="D39" s="2" t="s">
        <v>2</v>
      </c>
      <c r="E39" s="3">
        <v>196.84</v>
      </c>
      <c r="F39" s="3">
        <v>238.18</v>
      </c>
      <c r="G39" s="4"/>
      <c r="H39" s="4"/>
      <c r="I39" s="4"/>
      <c r="J39" s="4"/>
      <c r="K39" s="2">
        <v>1</v>
      </c>
      <c r="L39" s="2" t="s">
        <v>52</v>
      </c>
      <c r="M39" s="3">
        <v>196.84</v>
      </c>
      <c r="N39" s="3">
        <v>238.18</v>
      </c>
      <c r="O39" s="4">
        <v>42886</v>
      </c>
      <c r="P39" s="2"/>
    </row>
    <row r="40" spans="1:16" ht="30" customHeight="1" x14ac:dyDescent="0.2">
      <c r="A40" s="12" t="s">
        <v>272</v>
      </c>
      <c r="B40" s="1" t="s">
        <v>230</v>
      </c>
      <c r="C40" s="2" t="s">
        <v>50</v>
      </c>
      <c r="D40" s="2" t="s">
        <v>2</v>
      </c>
      <c r="E40" s="3">
        <v>195.6</v>
      </c>
      <c r="F40" s="3">
        <v>236.68</v>
      </c>
      <c r="G40" s="4"/>
      <c r="H40" s="4"/>
      <c r="I40" s="4"/>
      <c r="J40" s="4"/>
      <c r="K40" s="2">
        <v>1</v>
      </c>
      <c r="L40" s="2" t="s">
        <v>55</v>
      </c>
      <c r="M40" s="3">
        <v>195.6</v>
      </c>
      <c r="N40" s="3">
        <v>236.68</v>
      </c>
      <c r="O40" s="4">
        <v>42899</v>
      </c>
      <c r="P40" s="2"/>
    </row>
    <row r="41" spans="1:16" ht="30" customHeight="1" x14ac:dyDescent="0.2">
      <c r="A41" s="12" t="s">
        <v>273</v>
      </c>
      <c r="B41" s="1" t="s">
        <v>274</v>
      </c>
      <c r="C41" s="2" t="s">
        <v>50</v>
      </c>
      <c r="D41" s="2" t="s">
        <v>2</v>
      </c>
      <c r="E41" s="3">
        <v>95.65</v>
      </c>
      <c r="F41" s="3">
        <v>115.74</v>
      </c>
      <c r="G41" s="4"/>
      <c r="H41" s="4"/>
      <c r="I41" s="4"/>
      <c r="J41" s="4"/>
      <c r="K41" s="2">
        <v>1</v>
      </c>
      <c r="L41" s="2" t="s">
        <v>173</v>
      </c>
      <c r="M41" s="3">
        <v>95.65</v>
      </c>
      <c r="N41" s="3">
        <v>115.74</v>
      </c>
      <c r="O41" s="4">
        <v>42831</v>
      </c>
      <c r="P41" s="2"/>
    </row>
    <row r="42" spans="1:16" ht="30" customHeight="1" x14ac:dyDescent="0.2">
      <c r="A42" s="12" t="s">
        <v>275</v>
      </c>
      <c r="B42" s="1" t="s">
        <v>276</v>
      </c>
      <c r="C42" s="2" t="s">
        <v>50</v>
      </c>
      <c r="D42" s="2" t="s">
        <v>2</v>
      </c>
      <c r="E42" s="3">
        <v>53.25</v>
      </c>
      <c r="F42" s="3">
        <v>64.430000000000007</v>
      </c>
      <c r="G42" s="4"/>
      <c r="H42" s="4"/>
      <c r="I42" s="4"/>
      <c r="J42" s="4"/>
      <c r="K42" s="2">
        <v>1</v>
      </c>
      <c r="L42" s="2" t="s">
        <v>53</v>
      </c>
      <c r="M42" s="3">
        <v>53.25</v>
      </c>
      <c r="N42" s="3">
        <v>64.430000000000007</v>
      </c>
      <c r="O42" s="4">
        <v>42836</v>
      </c>
      <c r="P42" s="2"/>
    </row>
    <row r="43" spans="1:16" ht="30" customHeight="1" x14ac:dyDescent="0.2">
      <c r="A43" s="12" t="s">
        <v>277</v>
      </c>
      <c r="B43" s="1" t="s">
        <v>265</v>
      </c>
      <c r="C43" s="2" t="s">
        <v>174</v>
      </c>
      <c r="D43" s="2" t="s">
        <v>2</v>
      </c>
      <c r="E43" s="3">
        <v>196.64</v>
      </c>
      <c r="F43" s="3">
        <v>237.93</v>
      </c>
      <c r="G43" s="4"/>
      <c r="H43" s="4"/>
      <c r="I43" s="4"/>
      <c r="J43" s="4"/>
      <c r="K43" s="2">
        <v>1</v>
      </c>
      <c r="L43" s="2" t="s">
        <v>52</v>
      </c>
      <c r="M43" s="3">
        <v>196.64</v>
      </c>
      <c r="N43" s="3">
        <v>237.93</v>
      </c>
      <c r="O43" s="4">
        <v>42886</v>
      </c>
      <c r="P43" s="2"/>
    </row>
    <row r="44" spans="1:16" ht="30" customHeight="1" x14ac:dyDescent="0.2">
      <c r="A44" s="12" t="s">
        <v>278</v>
      </c>
      <c r="B44" s="1" t="s">
        <v>279</v>
      </c>
      <c r="C44" s="2" t="s">
        <v>50</v>
      </c>
      <c r="D44" s="2" t="s">
        <v>3</v>
      </c>
      <c r="E44" s="3">
        <v>712</v>
      </c>
      <c r="F44" s="3">
        <v>740.48</v>
      </c>
      <c r="G44" s="4"/>
      <c r="H44" s="4"/>
      <c r="I44" s="4"/>
      <c r="J44" s="4"/>
      <c r="K44" s="2">
        <v>1</v>
      </c>
      <c r="L44" s="2" t="s">
        <v>280</v>
      </c>
      <c r="M44" s="3">
        <v>712</v>
      </c>
      <c r="N44" s="3">
        <v>740.48</v>
      </c>
      <c r="O44" s="4">
        <v>42845</v>
      </c>
      <c r="P44" s="2"/>
    </row>
    <row r="45" spans="1:16" ht="30" customHeight="1" x14ac:dyDescent="0.2">
      <c r="A45" s="12" t="s">
        <v>281</v>
      </c>
      <c r="B45" s="1" t="s">
        <v>282</v>
      </c>
      <c r="C45" s="2" t="s">
        <v>50</v>
      </c>
      <c r="D45" s="2" t="s">
        <v>3</v>
      </c>
      <c r="E45" s="3">
        <v>339</v>
      </c>
      <c r="F45" s="3">
        <v>410.19</v>
      </c>
      <c r="G45" s="4"/>
      <c r="H45" s="4"/>
      <c r="I45" s="4"/>
      <c r="J45" s="4"/>
      <c r="K45" s="2">
        <v>1</v>
      </c>
      <c r="L45" s="2" t="s">
        <v>280</v>
      </c>
      <c r="M45" s="3">
        <v>339</v>
      </c>
      <c r="N45" s="3">
        <v>410.19</v>
      </c>
      <c r="O45" s="4">
        <v>42845</v>
      </c>
      <c r="P45" s="2"/>
    </row>
    <row r="46" spans="1:16" ht="30" customHeight="1" x14ac:dyDescent="0.2">
      <c r="A46" s="12" t="s">
        <v>283</v>
      </c>
      <c r="B46" s="1" t="s">
        <v>284</v>
      </c>
      <c r="C46" s="2" t="s">
        <v>50</v>
      </c>
      <c r="D46" s="2" t="s">
        <v>3</v>
      </c>
      <c r="E46" s="3">
        <v>140.41999999999999</v>
      </c>
      <c r="F46" s="3">
        <v>169.91</v>
      </c>
      <c r="G46" s="4"/>
      <c r="H46" s="4"/>
      <c r="I46" s="4"/>
      <c r="J46" s="4"/>
      <c r="K46" s="2">
        <v>1</v>
      </c>
      <c r="L46" s="2" t="s">
        <v>280</v>
      </c>
      <c r="M46" s="3">
        <v>140.41999999999999</v>
      </c>
      <c r="N46" s="3">
        <v>169.91</v>
      </c>
      <c r="O46" s="4">
        <v>42845</v>
      </c>
      <c r="P46" s="2"/>
    </row>
    <row r="47" spans="1:16" ht="30" customHeight="1" x14ac:dyDescent="0.2">
      <c r="A47" s="12" t="s">
        <v>285</v>
      </c>
      <c r="B47" s="1" t="s">
        <v>286</v>
      </c>
      <c r="C47" s="2" t="s">
        <v>50</v>
      </c>
      <c r="D47" s="2" t="s">
        <v>2</v>
      </c>
      <c r="E47" s="3">
        <v>16.34</v>
      </c>
      <c r="F47" s="3">
        <v>19.77</v>
      </c>
      <c r="G47" s="4"/>
      <c r="H47" s="4"/>
      <c r="I47" s="4"/>
      <c r="J47" s="4"/>
      <c r="K47" s="2">
        <v>1</v>
      </c>
      <c r="L47" s="2" t="s">
        <v>181</v>
      </c>
      <c r="M47" s="3">
        <v>16.34</v>
      </c>
      <c r="N47" s="3">
        <v>19.77</v>
      </c>
      <c r="O47" s="4">
        <v>42858</v>
      </c>
      <c r="P47" s="2"/>
    </row>
    <row r="48" spans="1:16" ht="30" customHeight="1" x14ac:dyDescent="0.2">
      <c r="A48" s="12" t="s">
        <v>287</v>
      </c>
      <c r="B48" s="1" t="s">
        <v>288</v>
      </c>
      <c r="C48" s="2" t="s">
        <v>174</v>
      </c>
      <c r="D48" s="2" t="s">
        <v>2</v>
      </c>
      <c r="E48" s="3">
        <v>195.6</v>
      </c>
      <c r="F48" s="3">
        <v>236.68</v>
      </c>
      <c r="G48" s="4"/>
      <c r="H48" s="4"/>
      <c r="I48" s="4"/>
      <c r="J48" s="4"/>
      <c r="K48" s="2">
        <v>1</v>
      </c>
      <c r="L48" s="2" t="s">
        <v>55</v>
      </c>
      <c r="M48" s="3">
        <v>195.6</v>
      </c>
      <c r="N48" s="3">
        <v>236.68</v>
      </c>
      <c r="O48" s="4">
        <v>42907</v>
      </c>
      <c r="P48" s="2"/>
    </row>
    <row r="49" spans="1:16" ht="30" customHeight="1" x14ac:dyDescent="0.2">
      <c r="A49" s="12" t="s">
        <v>289</v>
      </c>
      <c r="B49" s="1" t="s">
        <v>290</v>
      </c>
      <c r="C49" s="2" t="s">
        <v>50</v>
      </c>
      <c r="D49" s="2" t="s">
        <v>2</v>
      </c>
      <c r="E49" s="3">
        <v>223.14</v>
      </c>
      <c r="F49" s="3">
        <v>270</v>
      </c>
      <c r="G49" s="4"/>
      <c r="H49" s="4"/>
      <c r="I49" s="4"/>
      <c r="J49" s="4"/>
      <c r="K49" s="2">
        <v>1</v>
      </c>
      <c r="L49" s="2" t="s">
        <v>291</v>
      </c>
      <c r="M49" s="3">
        <v>223.14</v>
      </c>
      <c r="N49" s="3">
        <v>270</v>
      </c>
      <c r="O49" s="4">
        <v>42867</v>
      </c>
      <c r="P49" s="2"/>
    </row>
    <row r="50" spans="1:16" ht="30" customHeight="1" x14ac:dyDescent="0.2">
      <c r="A50" s="12" t="s">
        <v>292</v>
      </c>
      <c r="B50" s="1" t="s">
        <v>293</v>
      </c>
      <c r="C50" s="2" t="s">
        <v>50</v>
      </c>
      <c r="D50" s="2" t="s">
        <v>2</v>
      </c>
      <c r="E50" s="3">
        <v>138.96</v>
      </c>
      <c r="F50" s="3">
        <v>168.14</v>
      </c>
      <c r="G50" s="4"/>
      <c r="H50" s="4"/>
      <c r="I50" s="4"/>
      <c r="J50" s="4"/>
      <c r="K50" s="2">
        <v>1</v>
      </c>
      <c r="L50" s="2" t="s">
        <v>54</v>
      </c>
      <c r="M50" s="3">
        <v>138.96</v>
      </c>
      <c r="N50" s="3">
        <v>168.14</v>
      </c>
      <c r="O50" s="4">
        <v>42863</v>
      </c>
      <c r="P50" s="2"/>
    </row>
    <row r="51" spans="1:16" ht="30" customHeight="1" x14ac:dyDescent="0.2">
      <c r="A51" s="12" t="s">
        <v>294</v>
      </c>
      <c r="B51" s="1" t="s">
        <v>295</v>
      </c>
      <c r="C51" s="2" t="s">
        <v>50</v>
      </c>
      <c r="D51" s="2" t="s">
        <v>2</v>
      </c>
      <c r="E51" s="3">
        <v>292.35000000000002</v>
      </c>
      <c r="F51" s="3">
        <v>353.74</v>
      </c>
      <c r="G51" s="4"/>
      <c r="H51" s="4"/>
      <c r="I51" s="4"/>
      <c r="J51" s="4"/>
      <c r="K51" s="2">
        <v>1</v>
      </c>
      <c r="L51" s="2" t="s">
        <v>296</v>
      </c>
      <c r="M51" s="3">
        <v>292.35000000000002</v>
      </c>
      <c r="N51" s="3">
        <v>353.74</v>
      </c>
      <c r="O51" s="4">
        <v>42899</v>
      </c>
      <c r="P51" s="2"/>
    </row>
    <row r="52" spans="1:16" ht="30" customHeight="1" x14ac:dyDescent="0.2">
      <c r="A52" s="12" t="s">
        <v>297</v>
      </c>
      <c r="B52" s="1" t="s">
        <v>298</v>
      </c>
      <c r="C52" s="2" t="s">
        <v>50</v>
      </c>
      <c r="D52" s="2" t="s">
        <v>2</v>
      </c>
      <c r="E52" s="3">
        <v>324.5</v>
      </c>
      <c r="F52" s="3">
        <v>392.65</v>
      </c>
      <c r="G52" s="4"/>
      <c r="H52" s="4"/>
      <c r="I52" s="4"/>
      <c r="J52" s="4"/>
      <c r="K52" s="30">
        <v>1</v>
      </c>
      <c r="L52" s="2" t="s">
        <v>173</v>
      </c>
      <c r="M52" s="3">
        <v>324.5</v>
      </c>
      <c r="N52" s="3">
        <v>392.65</v>
      </c>
      <c r="O52" s="4">
        <v>42866</v>
      </c>
      <c r="P52" s="2"/>
    </row>
    <row r="53" spans="1:16" ht="30" customHeight="1" x14ac:dyDescent="0.2">
      <c r="A53" s="12" t="s">
        <v>299</v>
      </c>
      <c r="B53" s="1" t="s">
        <v>300</v>
      </c>
      <c r="C53" s="2" t="s">
        <v>50</v>
      </c>
      <c r="D53" s="2" t="s">
        <v>2</v>
      </c>
      <c r="E53" s="3">
        <v>57.85</v>
      </c>
      <c r="F53" s="3">
        <v>70</v>
      </c>
      <c r="G53" s="4"/>
      <c r="H53" s="4"/>
      <c r="I53" s="4"/>
      <c r="J53" s="4"/>
      <c r="K53" s="30">
        <v>1</v>
      </c>
      <c r="L53" s="2" t="s">
        <v>55</v>
      </c>
      <c r="M53" s="3">
        <v>57.85</v>
      </c>
      <c r="N53" s="3">
        <v>70</v>
      </c>
      <c r="O53" s="4">
        <v>42866</v>
      </c>
      <c r="P53" s="2"/>
    </row>
    <row r="54" spans="1:16" ht="30" customHeight="1" x14ac:dyDescent="0.2">
      <c r="A54" s="12" t="s">
        <v>301</v>
      </c>
      <c r="B54" s="1" t="s">
        <v>302</v>
      </c>
      <c r="C54" s="2" t="s">
        <v>50</v>
      </c>
      <c r="D54" s="2" t="s">
        <v>2</v>
      </c>
      <c r="E54" s="3">
        <v>75.73</v>
      </c>
      <c r="F54" s="3">
        <v>83.3</v>
      </c>
      <c r="G54" s="4"/>
      <c r="H54" s="4"/>
      <c r="I54" s="4"/>
      <c r="J54" s="4"/>
      <c r="K54" s="30">
        <v>1</v>
      </c>
      <c r="L54" s="2" t="s">
        <v>303</v>
      </c>
      <c r="M54" s="3">
        <v>75.73</v>
      </c>
      <c r="N54" s="3">
        <v>83.3</v>
      </c>
      <c r="O54" s="4">
        <v>42886</v>
      </c>
      <c r="P54" s="2"/>
    </row>
    <row r="55" spans="1:16" ht="30" customHeight="1" x14ac:dyDescent="0.2">
      <c r="A55" s="12" t="s">
        <v>304</v>
      </c>
      <c r="B55" s="1" t="s">
        <v>305</v>
      </c>
      <c r="C55" s="2" t="s">
        <v>4</v>
      </c>
      <c r="D55" s="2" t="s">
        <v>3</v>
      </c>
      <c r="E55" s="3">
        <v>12885.6</v>
      </c>
      <c r="F55" s="3">
        <v>15591.57</v>
      </c>
      <c r="G55" s="4"/>
      <c r="H55" s="4"/>
      <c r="I55" s="4"/>
      <c r="J55" s="4"/>
      <c r="K55" s="30">
        <v>1</v>
      </c>
      <c r="L55" s="2" t="s">
        <v>306</v>
      </c>
      <c r="M55" s="3">
        <v>12885.6</v>
      </c>
      <c r="N55" s="3">
        <v>15591.58</v>
      </c>
      <c r="O55" s="4">
        <v>42893</v>
      </c>
      <c r="P55" s="2"/>
    </row>
    <row r="56" spans="1:16" ht="30" customHeight="1" x14ac:dyDescent="0.2">
      <c r="A56" s="12" t="s">
        <v>307</v>
      </c>
      <c r="B56" s="1" t="s">
        <v>308</v>
      </c>
      <c r="C56" s="2" t="s">
        <v>50</v>
      </c>
      <c r="D56" s="2" t="s">
        <v>2</v>
      </c>
      <c r="E56" s="3">
        <v>101.14</v>
      </c>
      <c r="F56" s="3">
        <v>122.38</v>
      </c>
      <c r="G56" s="4"/>
      <c r="H56" s="4"/>
      <c r="I56" s="4"/>
      <c r="J56" s="4"/>
      <c r="K56" s="30">
        <v>1</v>
      </c>
      <c r="L56" s="2" t="s">
        <v>55</v>
      </c>
      <c r="M56" s="3">
        <v>101.14</v>
      </c>
      <c r="N56" s="3">
        <v>122.38</v>
      </c>
      <c r="O56" s="4">
        <v>42885</v>
      </c>
      <c r="P56" s="2"/>
    </row>
    <row r="57" spans="1:16" ht="30" customHeight="1" x14ac:dyDescent="0.2">
      <c r="A57" s="12" t="s">
        <v>309</v>
      </c>
      <c r="B57" s="1" t="s">
        <v>310</v>
      </c>
      <c r="C57" s="2" t="s">
        <v>174</v>
      </c>
      <c r="D57" s="2" t="s">
        <v>2</v>
      </c>
      <c r="E57" s="3">
        <v>5218.07</v>
      </c>
      <c r="F57" s="3">
        <v>6313.86</v>
      </c>
      <c r="G57" s="4"/>
      <c r="H57" s="4"/>
      <c r="I57" s="4"/>
      <c r="J57" s="4"/>
      <c r="K57" s="30">
        <v>1</v>
      </c>
      <c r="L57" s="2" t="s">
        <v>178</v>
      </c>
      <c r="M57" s="3">
        <v>5218.07</v>
      </c>
      <c r="N57" s="3">
        <v>6313.86</v>
      </c>
      <c r="O57" s="4">
        <v>42886</v>
      </c>
      <c r="P57" s="2"/>
    </row>
    <row r="58" spans="1:16" ht="30" customHeight="1" x14ac:dyDescent="0.2">
      <c r="A58" s="12" t="s">
        <v>311</v>
      </c>
      <c r="B58" s="1" t="s">
        <v>312</v>
      </c>
      <c r="C58" s="2" t="s">
        <v>50</v>
      </c>
      <c r="D58" s="2" t="s">
        <v>2</v>
      </c>
      <c r="E58" s="3">
        <v>183</v>
      </c>
      <c r="F58" s="3">
        <v>221.43</v>
      </c>
      <c r="G58" s="4"/>
      <c r="H58" s="4"/>
      <c r="I58" s="4"/>
      <c r="J58" s="4"/>
      <c r="K58" s="30">
        <v>1</v>
      </c>
      <c r="L58" s="2" t="s">
        <v>173</v>
      </c>
      <c r="M58" s="3">
        <v>183</v>
      </c>
      <c r="N58" s="3">
        <v>221.43</v>
      </c>
      <c r="O58" s="4">
        <v>42891</v>
      </c>
      <c r="P58" s="2"/>
    </row>
    <row r="59" spans="1:16" x14ac:dyDescent="0.2">
      <c r="A59" s="12"/>
      <c r="B59" s="1"/>
      <c r="C59" s="2"/>
      <c r="D59" s="2"/>
      <c r="E59" s="3"/>
      <c r="F59" s="3"/>
      <c r="G59" s="4"/>
      <c r="H59" s="4"/>
      <c r="I59" s="4"/>
      <c r="J59" s="4"/>
      <c r="K59" s="4"/>
      <c r="L59" s="2"/>
      <c r="M59" s="3"/>
      <c r="N59" s="3"/>
      <c r="O59" s="4"/>
      <c r="P59" s="2"/>
    </row>
    <row r="60" spans="1:16" x14ac:dyDescent="0.2">
      <c r="B60" s="5" t="s">
        <v>19</v>
      </c>
      <c r="C60" s="5" t="s">
        <v>20</v>
      </c>
      <c r="D60" s="5" t="s">
        <v>21</v>
      </c>
    </row>
    <row r="61" spans="1:16" ht="16" x14ac:dyDescent="0.2">
      <c r="B61" s="6" t="s">
        <v>22</v>
      </c>
      <c r="C61" s="7">
        <f>SUMIF($C$8:$C$58,"Abierto",$N$8:$N$58)</f>
        <v>13249.5</v>
      </c>
      <c r="D61" s="8">
        <f t="shared" ref="D61:D69" si="0">C61/$C$69</f>
        <v>9.2481772498413436E-3</v>
      </c>
    </row>
    <row r="62" spans="1:16" ht="16" x14ac:dyDescent="0.2">
      <c r="B62" s="6" t="s">
        <v>23</v>
      </c>
      <c r="C62" s="7">
        <f>SUMIF($C$8:$C$58,"Restringido",$N$8:$N$58)</f>
        <v>0</v>
      </c>
      <c r="D62" s="8">
        <f t="shared" si="0"/>
        <v>0</v>
      </c>
    </row>
    <row r="63" spans="1:16" ht="16" x14ac:dyDescent="0.2">
      <c r="B63" s="6" t="s">
        <v>24</v>
      </c>
      <c r="C63" s="7">
        <f>SUMIF($C$8:$C$58,"Negociado con publicidad",$N$8:$N$58)</f>
        <v>0</v>
      </c>
      <c r="D63" s="8">
        <f t="shared" si="0"/>
        <v>0</v>
      </c>
    </row>
    <row r="64" spans="1:16" ht="16" x14ac:dyDescent="0.2">
      <c r="B64" s="6" t="s">
        <v>25</v>
      </c>
      <c r="C64" s="7">
        <f>SUMIF($C$8:$C$58,"Negociado sin publicidad",$N$8:$N$58)</f>
        <v>203000</v>
      </c>
      <c r="D64" s="8">
        <f t="shared" si="0"/>
        <v>0.1416944021825573</v>
      </c>
    </row>
    <row r="65" spans="2:4" ht="16" x14ac:dyDescent="0.2">
      <c r="B65" s="6" t="s">
        <v>26</v>
      </c>
      <c r="C65" s="7">
        <f>SUMIF($C$8:$C$58,"Adjudicación centralizada",$N$8:$N$58)</f>
        <v>41781.300000000003</v>
      </c>
      <c r="D65" s="8">
        <f t="shared" si="0"/>
        <v>2.9163430176896953E-2</v>
      </c>
    </row>
    <row r="66" spans="2:4" ht="16" x14ac:dyDescent="0.2">
      <c r="B66" s="6" t="s">
        <v>27</v>
      </c>
      <c r="C66" s="7">
        <f>SUMIF($C$8:$C$58,"Contrato menor",$N$8:$N$58)</f>
        <v>74653.62</v>
      </c>
      <c r="D66" s="8">
        <f t="shared" si="0"/>
        <v>5.2108374663368484E-2</v>
      </c>
    </row>
    <row r="67" spans="2:4" ht="16" x14ac:dyDescent="0.2">
      <c r="B67" s="14" t="s">
        <v>45</v>
      </c>
      <c r="C67" s="7">
        <f>SUMIF($C$8:$C$58,"Adjudicación directa",$N$8:$N$58)</f>
        <v>8097.26</v>
      </c>
      <c r="D67" s="8">
        <f t="shared" si="0"/>
        <v>5.651903522249921E-3</v>
      </c>
    </row>
    <row r="68" spans="2:4" ht="16" x14ac:dyDescent="0.2">
      <c r="B68" s="6" t="s">
        <v>28</v>
      </c>
      <c r="C68" s="7">
        <f>SUMIF($C$8:$C$58,"Derivado Acuerdo Marco",$N$8:$N$58)</f>
        <v>1091879.0099999998</v>
      </c>
      <c r="D68" s="8">
        <f t="shared" si="0"/>
        <v>0.76213371220508608</v>
      </c>
    </row>
    <row r="69" spans="2:4" ht="17" thickBot="1" x14ac:dyDescent="0.25">
      <c r="B69" s="9" t="s">
        <v>29</v>
      </c>
      <c r="C69" s="10">
        <f>SUM(C61:C68)</f>
        <v>1432660.6899999997</v>
      </c>
      <c r="D69" s="11">
        <f t="shared" si="0"/>
        <v>1</v>
      </c>
    </row>
    <row r="70" spans="2:4" ht="16" thickTop="1" x14ac:dyDescent="0.2"/>
    <row r="81" spans="3:3" x14ac:dyDescent="0.2">
      <c r="C81" t="s">
        <v>30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</cols>
  <sheetData>
    <row r="1" spans="1:7" ht="19" x14ac:dyDescent="0.25">
      <c r="A1" s="34" t="s">
        <v>344</v>
      </c>
      <c r="B1" s="34"/>
    </row>
    <row r="7" spans="1:7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42</v>
      </c>
    </row>
    <row r="8" spans="1:7" ht="30" customHeight="1" x14ac:dyDescent="0.2">
      <c r="A8" s="1"/>
      <c r="B8" s="1"/>
      <c r="C8" s="2"/>
      <c r="D8" s="2"/>
      <c r="E8" s="3"/>
      <c r="F8" s="3"/>
      <c r="G8" s="4"/>
    </row>
  </sheetData>
  <mergeCells count="1">
    <mergeCell ref="A1:B1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0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350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43</v>
      </c>
      <c r="P7" s="2" t="s">
        <v>11</v>
      </c>
    </row>
    <row r="8" spans="1:16" ht="30" customHeight="1" x14ac:dyDescent="0.2">
      <c r="A8" s="1" t="s">
        <v>345</v>
      </c>
      <c r="B8" s="1" t="s">
        <v>346</v>
      </c>
      <c r="C8" s="2" t="s">
        <v>48</v>
      </c>
      <c r="D8" s="2" t="s">
        <v>3</v>
      </c>
      <c r="E8" s="3">
        <v>58000</v>
      </c>
      <c r="F8" s="3">
        <v>70180</v>
      </c>
      <c r="G8" s="4"/>
      <c r="H8" s="4"/>
      <c r="I8" s="4">
        <v>42822</v>
      </c>
      <c r="J8" s="4">
        <v>42822</v>
      </c>
      <c r="K8" s="2">
        <v>2</v>
      </c>
      <c r="L8" s="2"/>
      <c r="M8" s="3"/>
      <c r="N8" s="3"/>
      <c r="O8" s="4">
        <v>42907</v>
      </c>
      <c r="P8" s="2"/>
    </row>
    <row r="9" spans="1:16" ht="16" x14ac:dyDescent="0.2">
      <c r="A9" s="1" t="s">
        <v>347</v>
      </c>
      <c r="B9" s="1" t="s">
        <v>348</v>
      </c>
      <c r="C9" s="2" t="s">
        <v>49</v>
      </c>
      <c r="D9" s="2" t="s">
        <v>2</v>
      </c>
      <c r="E9" s="3">
        <v>8125</v>
      </c>
      <c r="F9" s="3">
        <v>9831.25</v>
      </c>
      <c r="G9" s="4"/>
      <c r="H9" s="4"/>
      <c r="I9" s="4"/>
      <c r="J9" s="4"/>
      <c r="K9" s="30">
        <v>0</v>
      </c>
      <c r="L9" s="2"/>
      <c r="M9" s="3"/>
      <c r="N9" s="3"/>
      <c r="O9" s="4">
        <v>42865</v>
      </c>
      <c r="P9" s="2"/>
    </row>
    <row r="10" spans="1:16" ht="16" x14ac:dyDescent="0.2">
      <c r="A10" s="1" t="s">
        <v>347</v>
      </c>
      <c r="B10" s="1" t="s">
        <v>349</v>
      </c>
      <c r="C10" s="2" t="s">
        <v>49</v>
      </c>
      <c r="D10" s="2" t="s">
        <v>2</v>
      </c>
      <c r="E10" s="3">
        <v>14000</v>
      </c>
      <c r="F10" s="3">
        <v>16940</v>
      </c>
      <c r="G10" s="4"/>
      <c r="H10" s="4"/>
      <c r="I10" s="4"/>
      <c r="J10" s="4"/>
      <c r="K10" s="30">
        <v>0</v>
      </c>
      <c r="L10" s="2"/>
      <c r="M10" s="3"/>
      <c r="N10" s="3"/>
      <c r="O10" s="4">
        <v>42865</v>
      </c>
      <c r="P10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351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30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x14ac:dyDescent="0.2">
      <c r="A1" s="35" t="s">
        <v>352</v>
      </c>
      <c r="B1" s="35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6"/>
  <sheetViews>
    <sheetView zoomScaleNormal="100" workbookViewId="0">
      <selection sqref="A1:B1"/>
    </sheetView>
  </sheetViews>
  <sheetFormatPr baseColWidth="10" defaultRowHeight="15" x14ac:dyDescent="0.2"/>
  <cols>
    <col min="1" max="1" width="31.5" customWidth="1"/>
    <col min="2" max="2" width="20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7" x14ac:dyDescent="0.2">
      <c r="A1" s="35" t="s">
        <v>47</v>
      </c>
      <c r="B1" s="35"/>
    </row>
    <row r="5" spans="1:7" x14ac:dyDescent="0.2">
      <c r="A5" s="36" t="s">
        <v>19</v>
      </c>
      <c r="B5" s="38" t="s">
        <v>182</v>
      </c>
      <c r="C5" s="39"/>
      <c r="D5" s="38" t="s">
        <v>353</v>
      </c>
      <c r="E5" s="39"/>
      <c r="F5" s="38" t="s">
        <v>46</v>
      </c>
      <c r="G5" s="39"/>
    </row>
    <row r="6" spans="1:7" x14ac:dyDescent="0.2">
      <c r="A6" s="37"/>
      <c r="B6" s="15" t="s">
        <v>20</v>
      </c>
      <c r="C6" s="16" t="s">
        <v>21</v>
      </c>
      <c r="D6" s="15" t="s">
        <v>20</v>
      </c>
      <c r="E6" s="16" t="s">
        <v>21</v>
      </c>
      <c r="F6" s="15" t="s">
        <v>20</v>
      </c>
      <c r="G6" s="16" t="s">
        <v>21</v>
      </c>
    </row>
    <row r="7" spans="1:7" ht="16" x14ac:dyDescent="0.2">
      <c r="A7" s="17" t="s">
        <v>22</v>
      </c>
      <c r="B7" s="18">
        <v>5181976.3900000006</v>
      </c>
      <c r="C7" s="19">
        <v>0.92316360802214814</v>
      </c>
      <c r="D7" s="18">
        <v>13249.5</v>
      </c>
      <c r="E7" s="19">
        <v>9.2481772498413436E-3</v>
      </c>
      <c r="F7" s="18">
        <f>D7-B7</f>
        <v>-5168726.8900000006</v>
      </c>
      <c r="G7" s="19">
        <f>E7-C7</f>
        <v>-0.91391543077230675</v>
      </c>
    </row>
    <row r="8" spans="1:7" ht="16" x14ac:dyDescent="0.2">
      <c r="A8" s="20" t="s">
        <v>23</v>
      </c>
      <c r="B8" s="21">
        <v>0</v>
      </c>
      <c r="C8" s="22">
        <v>0</v>
      </c>
      <c r="D8" s="21">
        <v>0</v>
      </c>
      <c r="E8" s="22">
        <v>0</v>
      </c>
      <c r="F8" s="21">
        <f t="shared" ref="F8:G15" si="0">D8-B8</f>
        <v>0</v>
      </c>
      <c r="G8" s="22">
        <f t="shared" si="0"/>
        <v>0</v>
      </c>
    </row>
    <row r="9" spans="1:7" ht="15" customHeight="1" x14ac:dyDescent="0.2">
      <c r="A9" s="17" t="s">
        <v>24</v>
      </c>
      <c r="B9" s="18">
        <v>0</v>
      </c>
      <c r="C9" s="19">
        <v>0</v>
      </c>
      <c r="D9" s="18">
        <v>0</v>
      </c>
      <c r="E9" s="19">
        <v>0</v>
      </c>
      <c r="F9" s="18">
        <f t="shared" si="0"/>
        <v>0</v>
      </c>
      <c r="G9" s="19">
        <f t="shared" si="0"/>
        <v>0</v>
      </c>
    </row>
    <row r="10" spans="1:7" ht="15" customHeight="1" x14ac:dyDescent="0.2">
      <c r="A10" s="20" t="s">
        <v>25</v>
      </c>
      <c r="B10" s="21">
        <v>49005</v>
      </c>
      <c r="C10" s="22">
        <v>8.7301888712629505E-3</v>
      </c>
      <c r="D10" s="21">
        <v>203000</v>
      </c>
      <c r="E10" s="22">
        <v>0.1416944021825573</v>
      </c>
      <c r="F10" s="21">
        <f t="shared" si="0"/>
        <v>153995</v>
      </c>
      <c r="G10" s="22">
        <f t="shared" si="0"/>
        <v>0.13296421331129435</v>
      </c>
    </row>
    <row r="11" spans="1:7" ht="15" customHeight="1" x14ac:dyDescent="0.2">
      <c r="A11" s="17" t="s">
        <v>26</v>
      </c>
      <c r="B11" s="18">
        <v>0</v>
      </c>
      <c r="C11" s="19">
        <v>0</v>
      </c>
      <c r="D11" s="18">
        <v>41781.300000000003</v>
      </c>
      <c r="E11" s="19">
        <v>2.9163430176896953E-2</v>
      </c>
      <c r="F11" s="18">
        <f t="shared" si="0"/>
        <v>41781.300000000003</v>
      </c>
      <c r="G11" s="19">
        <f t="shared" si="0"/>
        <v>2.9163430176896953E-2</v>
      </c>
    </row>
    <row r="12" spans="1:7" ht="16" x14ac:dyDescent="0.2">
      <c r="A12" s="20" t="s">
        <v>27</v>
      </c>
      <c r="B12" s="21">
        <v>80551.199999999997</v>
      </c>
      <c r="C12" s="22">
        <v>1.4350111005139806E-2</v>
      </c>
      <c r="D12" s="21">
        <v>74653.62</v>
      </c>
      <c r="E12" s="22">
        <v>5.2108374663368484E-2</v>
      </c>
      <c r="F12" s="21">
        <f t="shared" si="0"/>
        <v>-5897.5800000000017</v>
      </c>
      <c r="G12" s="22">
        <f t="shared" si="0"/>
        <v>3.775826365822868E-2</v>
      </c>
    </row>
    <row r="13" spans="1:7" ht="16" x14ac:dyDescent="0.2">
      <c r="A13" s="23" t="s">
        <v>45</v>
      </c>
      <c r="B13" s="24">
        <v>28987.02</v>
      </c>
      <c r="C13" s="25">
        <v>5.1640069261315496E-3</v>
      </c>
      <c r="D13" s="24">
        <v>8097.26</v>
      </c>
      <c r="E13" s="25">
        <v>5.651903522249921E-3</v>
      </c>
      <c r="F13" s="21">
        <f t="shared" si="0"/>
        <v>-20889.760000000002</v>
      </c>
      <c r="G13" s="22">
        <f t="shared" si="0"/>
        <v>4.8789659611837149E-4</v>
      </c>
    </row>
    <row r="14" spans="1:7" ht="15" customHeight="1" x14ac:dyDescent="0.2">
      <c r="A14" s="20" t="s">
        <v>56</v>
      </c>
      <c r="B14" s="21">
        <v>272761.01</v>
      </c>
      <c r="C14" s="22">
        <v>4.8592085175317677E-2</v>
      </c>
      <c r="D14" s="21">
        <v>1091879.0099999998</v>
      </c>
      <c r="E14" s="22">
        <v>0.76213371220508608</v>
      </c>
      <c r="F14" s="21">
        <f t="shared" si="0"/>
        <v>819117.99999999977</v>
      </c>
      <c r="G14" s="22">
        <f t="shared" si="0"/>
        <v>0.71354162702976842</v>
      </c>
    </row>
    <row r="15" spans="1:7" ht="17" thickBot="1" x14ac:dyDescent="0.25">
      <c r="A15" s="26" t="s">
        <v>29</v>
      </c>
      <c r="B15" s="27">
        <v>5613280.6200000001</v>
      </c>
      <c r="C15" s="28">
        <v>1</v>
      </c>
      <c r="D15" s="27">
        <v>1432660.6899999997</v>
      </c>
      <c r="E15" s="28">
        <v>1</v>
      </c>
      <c r="F15" s="27">
        <f t="shared" si="0"/>
        <v>-4180619.9300000006</v>
      </c>
      <c r="G15" s="28"/>
    </row>
    <row r="16" spans="1:7" ht="16" thickTop="1" x14ac:dyDescent="0.2"/>
  </sheetData>
  <mergeCells count="5">
    <mergeCell ref="A1:B1"/>
    <mergeCell ref="A5:A6"/>
    <mergeCell ref="B5:C5"/>
    <mergeCell ref="D5:E5"/>
    <mergeCell ref="F5:G5"/>
  </mergeCells>
  <pageMargins left="0.7" right="0.7" top="0.75" bottom="0.75" header="0.3" footer="0.3"/>
  <pageSetup paperSize="9" scale="7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95"/>
  <sheetViews>
    <sheetView tabSelected="1" topLeftCell="A86" zoomScale="125" zoomScaleNormal="125" workbookViewId="0">
      <selection activeCell="A96" sqref="A96"/>
    </sheetView>
  </sheetViews>
  <sheetFormatPr baseColWidth="10" defaultRowHeight="15" x14ac:dyDescent="0.2"/>
  <cols>
    <col min="2" max="2" width="34.5" customWidth="1"/>
    <col min="3" max="3" width="19.1640625" customWidth="1"/>
    <col min="4" max="4" width="20" customWidth="1"/>
    <col min="5" max="5" width="22.1640625" customWidth="1"/>
    <col min="6" max="6" width="52.6640625" customWidth="1"/>
    <col min="7" max="7" width="40.83203125" bestFit="1" customWidth="1"/>
  </cols>
  <sheetData>
    <row r="1" spans="1:7" ht="19" x14ac:dyDescent="0.25">
      <c r="A1" s="31" t="s">
        <v>59</v>
      </c>
      <c r="D1" s="32" t="s">
        <v>60</v>
      </c>
      <c r="E1" s="33">
        <v>42913</v>
      </c>
    </row>
    <row r="2" spans="1:7" ht="15" customHeight="1" x14ac:dyDescent="0.25">
      <c r="A2" s="31"/>
    </row>
    <row r="3" spans="1:7" ht="15" customHeight="1" x14ac:dyDescent="0.25">
      <c r="A3" s="31"/>
    </row>
    <row r="4" spans="1:7" ht="15" customHeight="1" x14ac:dyDescent="0.25">
      <c r="A4" s="31"/>
    </row>
    <row r="5" spans="1:7" ht="15" customHeight="1" x14ac:dyDescent="0.25">
      <c r="A5" s="31"/>
    </row>
    <row r="6" spans="1:7" ht="15" customHeight="1" x14ac:dyDescent="0.25">
      <c r="A6" s="31"/>
    </row>
    <row r="7" spans="1:7" ht="30" customHeight="1" x14ac:dyDescent="0.2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</row>
    <row r="8" spans="1:7" ht="30" customHeight="1" x14ac:dyDescent="0.2">
      <c r="A8" s="12" t="s">
        <v>183</v>
      </c>
      <c r="B8" s="12" t="s">
        <v>184</v>
      </c>
      <c r="C8" s="4">
        <v>42768</v>
      </c>
      <c r="D8" s="4">
        <v>42731</v>
      </c>
      <c r="E8" s="4">
        <v>43096</v>
      </c>
      <c r="F8" s="12" t="s">
        <v>185</v>
      </c>
      <c r="G8" s="12" t="s">
        <v>186</v>
      </c>
    </row>
    <row r="9" spans="1:7" ht="30" customHeight="1" x14ac:dyDescent="0.2">
      <c r="A9" s="12" t="s">
        <v>354</v>
      </c>
      <c r="B9" s="12" t="s">
        <v>355</v>
      </c>
      <c r="C9" s="4">
        <v>42858</v>
      </c>
      <c r="D9" s="4">
        <v>42689</v>
      </c>
      <c r="E9" s="4">
        <v>43784</v>
      </c>
      <c r="F9" s="12" t="s">
        <v>116</v>
      </c>
      <c r="G9" s="12" t="s">
        <v>356</v>
      </c>
    </row>
    <row r="10" spans="1:7" ht="30" customHeight="1" x14ac:dyDescent="0.2">
      <c r="A10" s="12"/>
      <c r="B10" s="12" t="s">
        <v>69</v>
      </c>
      <c r="C10" s="4">
        <v>41897</v>
      </c>
      <c r="D10" s="4">
        <v>41897</v>
      </c>
      <c r="E10" s="4">
        <v>44819</v>
      </c>
      <c r="F10" s="12" t="s">
        <v>70</v>
      </c>
      <c r="G10" s="12" t="s">
        <v>68</v>
      </c>
    </row>
    <row r="11" spans="1:7" ht="30" customHeight="1" x14ac:dyDescent="0.2">
      <c r="A11" s="12"/>
      <c r="B11" s="12" t="s">
        <v>71</v>
      </c>
      <c r="C11" s="4">
        <v>41897</v>
      </c>
      <c r="D11" s="4">
        <v>41897</v>
      </c>
      <c r="E11" s="4">
        <v>44089</v>
      </c>
      <c r="F11" s="12" t="s">
        <v>72</v>
      </c>
      <c r="G11" s="12" t="s">
        <v>68</v>
      </c>
    </row>
    <row r="12" spans="1:7" ht="30" customHeight="1" x14ac:dyDescent="0.2">
      <c r="A12" s="12"/>
      <c r="B12" s="12" t="s">
        <v>73</v>
      </c>
      <c r="C12" s="4">
        <v>41897</v>
      </c>
      <c r="D12" s="4">
        <v>41897</v>
      </c>
      <c r="E12" s="4">
        <v>43723</v>
      </c>
      <c r="F12" s="12" t="s">
        <v>74</v>
      </c>
      <c r="G12" s="12" t="s">
        <v>68</v>
      </c>
    </row>
    <row r="13" spans="1:7" ht="30" customHeight="1" x14ac:dyDescent="0.2">
      <c r="A13" s="12"/>
      <c r="B13" s="12" t="s">
        <v>75</v>
      </c>
      <c r="C13" s="4">
        <v>41897</v>
      </c>
      <c r="D13" s="4">
        <v>41897</v>
      </c>
      <c r="E13" s="4">
        <v>42993</v>
      </c>
      <c r="F13" s="12" t="s">
        <v>76</v>
      </c>
      <c r="G13" s="12" t="s">
        <v>68</v>
      </c>
    </row>
    <row r="14" spans="1:7" ht="30" customHeight="1" x14ac:dyDescent="0.2">
      <c r="A14" s="12"/>
      <c r="B14" s="12" t="s">
        <v>77</v>
      </c>
      <c r="C14" s="4">
        <v>41897</v>
      </c>
      <c r="D14" s="4">
        <v>41897</v>
      </c>
      <c r="E14" s="4">
        <v>42993</v>
      </c>
      <c r="F14" s="12" t="s">
        <v>78</v>
      </c>
      <c r="G14" s="12" t="s">
        <v>68</v>
      </c>
    </row>
    <row r="15" spans="1:7" ht="30" customHeight="1" x14ac:dyDescent="0.2">
      <c r="A15" s="12"/>
      <c r="B15" s="12" t="s">
        <v>79</v>
      </c>
      <c r="C15" s="4">
        <v>41897</v>
      </c>
      <c r="D15" s="4">
        <v>41897</v>
      </c>
      <c r="E15" s="4">
        <v>42993</v>
      </c>
      <c r="F15" s="12" t="s">
        <v>76</v>
      </c>
      <c r="G15" s="12" t="s">
        <v>68</v>
      </c>
    </row>
    <row r="16" spans="1:7" ht="30" customHeight="1" x14ac:dyDescent="0.2">
      <c r="A16" s="12"/>
      <c r="B16" s="12" t="s">
        <v>80</v>
      </c>
      <c r="C16" s="4">
        <v>41897</v>
      </c>
      <c r="D16" s="4">
        <v>41897</v>
      </c>
      <c r="E16" s="4">
        <v>44089</v>
      </c>
      <c r="F16" s="12" t="s">
        <v>81</v>
      </c>
      <c r="G16" s="12" t="s">
        <v>68</v>
      </c>
    </row>
    <row r="17" spans="1:7" ht="30" customHeight="1" x14ac:dyDescent="0.2">
      <c r="A17" s="12"/>
      <c r="B17" s="12" t="s">
        <v>82</v>
      </c>
      <c r="C17" s="4">
        <v>41897</v>
      </c>
      <c r="D17" s="4">
        <v>41897</v>
      </c>
      <c r="E17" s="4">
        <v>43358</v>
      </c>
      <c r="F17" s="12" t="s">
        <v>83</v>
      </c>
      <c r="G17" s="12" t="s">
        <v>68</v>
      </c>
    </row>
    <row r="18" spans="1:7" ht="30" customHeight="1" x14ac:dyDescent="0.2">
      <c r="A18" s="12"/>
      <c r="B18" s="12" t="s">
        <v>84</v>
      </c>
      <c r="C18" s="4">
        <v>41897</v>
      </c>
      <c r="D18" s="4">
        <v>41897</v>
      </c>
      <c r="E18" s="4">
        <v>42993</v>
      </c>
      <c r="F18" s="12" t="s">
        <v>76</v>
      </c>
      <c r="G18" s="12" t="s">
        <v>68</v>
      </c>
    </row>
    <row r="19" spans="1:7" ht="30" customHeight="1" x14ac:dyDescent="0.2">
      <c r="A19" s="12"/>
      <c r="B19" s="12" t="s">
        <v>85</v>
      </c>
      <c r="C19" s="4">
        <v>41897</v>
      </c>
      <c r="D19" s="4">
        <v>41897</v>
      </c>
      <c r="E19" s="4">
        <v>42993</v>
      </c>
      <c r="F19" s="12" t="s">
        <v>76</v>
      </c>
      <c r="G19" s="12" t="s">
        <v>68</v>
      </c>
    </row>
    <row r="20" spans="1:7" ht="30" customHeight="1" x14ac:dyDescent="0.2">
      <c r="A20" s="12"/>
      <c r="B20" s="12" t="s">
        <v>86</v>
      </c>
      <c r="C20" s="4">
        <v>41897</v>
      </c>
      <c r="D20" s="4">
        <v>41897</v>
      </c>
      <c r="E20" s="4">
        <v>42993</v>
      </c>
      <c r="F20" s="12" t="s">
        <v>76</v>
      </c>
      <c r="G20" s="12" t="s">
        <v>68</v>
      </c>
    </row>
    <row r="21" spans="1:7" ht="30" customHeight="1" x14ac:dyDescent="0.2">
      <c r="A21" s="12"/>
      <c r="B21" s="12" t="s">
        <v>87</v>
      </c>
      <c r="C21" s="4">
        <v>41897</v>
      </c>
      <c r="D21" s="4">
        <v>41897</v>
      </c>
      <c r="E21" s="4">
        <v>42993</v>
      </c>
      <c r="F21" s="12" t="s">
        <v>76</v>
      </c>
      <c r="G21" s="12" t="s">
        <v>68</v>
      </c>
    </row>
    <row r="22" spans="1:7" ht="30" customHeight="1" x14ac:dyDescent="0.2">
      <c r="A22" s="12"/>
      <c r="B22" s="12" t="s">
        <v>88</v>
      </c>
      <c r="C22" s="4">
        <v>41897</v>
      </c>
      <c r="D22" s="4">
        <v>41897</v>
      </c>
      <c r="E22" s="4">
        <v>43358</v>
      </c>
      <c r="F22" s="12" t="s">
        <v>83</v>
      </c>
      <c r="G22" s="12" t="s">
        <v>68</v>
      </c>
    </row>
    <row r="23" spans="1:7" ht="30" customHeight="1" x14ac:dyDescent="0.2">
      <c r="A23" s="12"/>
      <c r="B23" s="12" t="s">
        <v>89</v>
      </c>
      <c r="C23" s="4">
        <v>41897</v>
      </c>
      <c r="D23" s="4">
        <v>41897</v>
      </c>
      <c r="E23" s="4">
        <v>43358</v>
      </c>
      <c r="F23" s="12" t="s">
        <v>83</v>
      </c>
      <c r="G23" s="12" t="s">
        <v>68</v>
      </c>
    </row>
    <row r="24" spans="1:7" ht="30" customHeight="1" x14ac:dyDescent="0.2">
      <c r="A24" s="12"/>
      <c r="B24" s="12" t="s">
        <v>90</v>
      </c>
      <c r="C24" s="4">
        <v>41897</v>
      </c>
      <c r="D24" s="4">
        <v>41897</v>
      </c>
      <c r="E24" s="4">
        <v>43723</v>
      </c>
      <c r="F24" s="12" t="s">
        <v>91</v>
      </c>
      <c r="G24" s="12" t="s">
        <v>68</v>
      </c>
    </row>
    <row r="25" spans="1:7" ht="30" customHeight="1" x14ac:dyDescent="0.2">
      <c r="A25" s="12"/>
      <c r="B25" s="12" t="s">
        <v>92</v>
      </c>
      <c r="C25" s="4">
        <v>41897</v>
      </c>
      <c r="D25" s="4">
        <v>41897</v>
      </c>
      <c r="E25" s="4">
        <v>44454</v>
      </c>
      <c r="F25" s="12" t="s">
        <v>93</v>
      </c>
      <c r="G25" s="12" t="s">
        <v>68</v>
      </c>
    </row>
    <row r="26" spans="1:7" ht="30" customHeight="1" x14ac:dyDescent="0.2">
      <c r="A26" s="12"/>
      <c r="B26" s="12" t="s">
        <v>94</v>
      </c>
      <c r="C26" s="4">
        <v>41897</v>
      </c>
      <c r="D26" s="4">
        <v>41897</v>
      </c>
      <c r="E26" s="4">
        <v>43723</v>
      </c>
      <c r="F26" s="12" t="s">
        <v>91</v>
      </c>
      <c r="G26" s="12" t="s">
        <v>68</v>
      </c>
    </row>
    <row r="27" spans="1:7" ht="30" customHeight="1" x14ac:dyDescent="0.2">
      <c r="A27" s="12"/>
      <c r="B27" s="12" t="s">
        <v>95</v>
      </c>
      <c r="C27" s="4">
        <v>41897</v>
      </c>
      <c r="D27" s="4">
        <v>41897</v>
      </c>
      <c r="E27" s="4">
        <v>42993</v>
      </c>
      <c r="F27" s="12" t="s">
        <v>76</v>
      </c>
      <c r="G27" s="12" t="s">
        <v>68</v>
      </c>
    </row>
    <row r="28" spans="1:7" ht="30" customHeight="1" x14ac:dyDescent="0.2">
      <c r="A28" s="12"/>
      <c r="B28" s="12" t="s">
        <v>96</v>
      </c>
      <c r="C28" s="4">
        <v>41897</v>
      </c>
      <c r="D28" s="4">
        <v>41897</v>
      </c>
      <c r="E28" s="4">
        <v>43723</v>
      </c>
      <c r="F28" s="12" t="s">
        <v>91</v>
      </c>
      <c r="G28" s="12" t="s">
        <v>68</v>
      </c>
    </row>
    <row r="29" spans="1:7" ht="30" customHeight="1" x14ac:dyDescent="0.2">
      <c r="A29" s="12"/>
      <c r="B29" s="12" t="s">
        <v>97</v>
      </c>
      <c r="C29" s="4">
        <v>41897</v>
      </c>
      <c r="D29" s="4">
        <v>41897</v>
      </c>
      <c r="E29" s="4">
        <v>43723</v>
      </c>
      <c r="F29" s="12" t="s">
        <v>91</v>
      </c>
      <c r="G29" s="12" t="s">
        <v>68</v>
      </c>
    </row>
    <row r="30" spans="1:7" ht="30" customHeight="1" x14ac:dyDescent="0.2">
      <c r="A30" s="12"/>
      <c r="B30" s="12" t="s">
        <v>98</v>
      </c>
      <c r="C30" s="4">
        <v>41897</v>
      </c>
      <c r="D30" s="4">
        <v>41897</v>
      </c>
      <c r="E30" s="4">
        <v>43358</v>
      </c>
      <c r="F30" s="12" t="s">
        <v>99</v>
      </c>
      <c r="G30" s="12" t="s">
        <v>68</v>
      </c>
    </row>
    <row r="31" spans="1:7" ht="30" customHeight="1" x14ac:dyDescent="0.2">
      <c r="A31" s="12"/>
      <c r="B31" s="12" t="s">
        <v>100</v>
      </c>
      <c r="C31" s="4">
        <v>41897</v>
      </c>
      <c r="D31" s="4">
        <v>41897</v>
      </c>
      <c r="E31" s="4">
        <v>42993</v>
      </c>
      <c r="F31" s="12" t="s">
        <v>76</v>
      </c>
      <c r="G31" s="12" t="s">
        <v>68</v>
      </c>
    </row>
    <row r="32" spans="1:7" ht="30" customHeight="1" x14ac:dyDescent="0.2">
      <c r="A32" s="12"/>
      <c r="B32" s="12" t="s">
        <v>101</v>
      </c>
      <c r="C32" s="4">
        <v>41897</v>
      </c>
      <c r="D32" s="4">
        <v>41897</v>
      </c>
      <c r="E32" s="4">
        <v>44819</v>
      </c>
      <c r="F32" s="12" t="s">
        <v>102</v>
      </c>
      <c r="G32" s="12" t="s">
        <v>68</v>
      </c>
    </row>
    <row r="33" spans="1:7" ht="30" customHeight="1" x14ac:dyDescent="0.2">
      <c r="A33" s="12"/>
      <c r="B33" s="12" t="s">
        <v>103</v>
      </c>
      <c r="C33" s="4">
        <v>41897</v>
      </c>
      <c r="D33" s="4">
        <v>41897</v>
      </c>
      <c r="E33" s="4">
        <v>42993</v>
      </c>
      <c r="F33" s="12" t="s">
        <v>76</v>
      </c>
      <c r="G33" s="12" t="s">
        <v>68</v>
      </c>
    </row>
    <row r="34" spans="1:7" ht="30" customHeight="1" x14ac:dyDescent="0.2">
      <c r="A34" s="12"/>
      <c r="B34" s="12" t="s">
        <v>104</v>
      </c>
      <c r="C34" s="4">
        <v>41897</v>
      </c>
      <c r="D34" s="4">
        <v>41897</v>
      </c>
      <c r="E34" s="4">
        <v>42993</v>
      </c>
      <c r="F34" s="12" t="s">
        <v>76</v>
      </c>
      <c r="G34" s="12" t="s">
        <v>68</v>
      </c>
    </row>
    <row r="35" spans="1:7" ht="30" customHeight="1" x14ac:dyDescent="0.2">
      <c r="A35" s="12"/>
      <c r="B35" s="12" t="s">
        <v>104</v>
      </c>
      <c r="C35" s="4">
        <v>41897</v>
      </c>
      <c r="D35" s="4">
        <v>41897</v>
      </c>
      <c r="E35" s="4">
        <v>42993</v>
      </c>
      <c r="F35" s="12" t="s">
        <v>76</v>
      </c>
      <c r="G35" s="12" t="s">
        <v>68</v>
      </c>
    </row>
    <row r="36" spans="1:7" ht="30" customHeight="1" x14ac:dyDescent="0.2">
      <c r="A36" s="12"/>
      <c r="B36" s="12" t="s">
        <v>105</v>
      </c>
      <c r="C36" s="4">
        <v>41897</v>
      </c>
      <c r="D36" s="4">
        <v>41897</v>
      </c>
      <c r="E36" s="4">
        <v>42993</v>
      </c>
      <c r="F36" s="12" t="s">
        <v>76</v>
      </c>
      <c r="G36" s="12" t="s">
        <v>68</v>
      </c>
    </row>
    <row r="37" spans="1:7" ht="30" customHeight="1" x14ac:dyDescent="0.2">
      <c r="A37" s="12"/>
      <c r="B37" s="12" t="s">
        <v>106</v>
      </c>
      <c r="C37" s="4">
        <v>42027</v>
      </c>
      <c r="D37" s="4">
        <v>42027</v>
      </c>
      <c r="E37" s="4">
        <v>43123</v>
      </c>
      <c r="F37" s="12" t="s">
        <v>76</v>
      </c>
      <c r="G37" s="12" t="s">
        <v>68</v>
      </c>
    </row>
    <row r="38" spans="1:7" ht="30" customHeight="1" x14ac:dyDescent="0.2">
      <c r="A38" s="12"/>
      <c r="B38" s="12" t="s">
        <v>107</v>
      </c>
      <c r="C38" s="4">
        <v>42055</v>
      </c>
      <c r="D38" s="4">
        <v>42284</v>
      </c>
      <c r="E38" s="4">
        <v>43380</v>
      </c>
      <c r="F38" s="12" t="s">
        <v>187</v>
      </c>
      <c r="G38" s="12" t="s">
        <v>108</v>
      </c>
    </row>
    <row r="39" spans="1:7" ht="30" customHeight="1" x14ac:dyDescent="0.2">
      <c r="A39" s="12" t="s">
        <v>109</v>
      </c>
      <c r="B39" s="12" t="s">
        <v>110</v>
      </c>
      <c r="C39" s="4">
        <v>41995</v>
      </c>
      <c r="D39" s="4">
        <v>42284</v>
      </c>
      <c r="E39" s="4">
        <v>44111</v>
      </c>
      <c r="F39" s="12" t="s">
        <v>187</v>
      </c>
      <c r="G39" s="12" t="s">
        <v>111</v>
      </c>
    </row>
    <row r="40" spans="1:7" ht="30" customHeight="1" x14ac:dyDescent="0.2">
      <c r="A40" s="12" t="s">
        <v>112</v>
      </c>
      <c r="B40" s="12" t="s">
        <v>113</v>
      </c>
      <c r="C40" s="4">
        <v>42055</v>
      </c>
      <c r="D40" s="4">
        <v>42284</v>
      </c>
      <c r="E40" s="4">
        <v>43380</v>
      </c>
      <c r="F40" s="12" t="s">
        <v>187</v>
      </c>
      <c r="G40" s="12" t="s">
        <v>108</v>
      </c>
    </row>
    <row r="41" spans="1:7" ht="30" customHeight="1" x14ac:dyDescent="0.2">
      <c r="A41" s="12" t="s">
        <v>114</v>
      </c>
      <c r="B41" s="12" t="s">
        <v>115</v>
      </c>
      <c r="C41" s="4">
        <v>42429</v>
      </c>
      <c r="D41" s="4">
        <v>42444</v>
      </c>
      <c r="E41" s="4">
        <v>43174</v>
      </c>
      <c r="F41" s="12" t="s">
        <v>116</v>
      </c>
      <c r="G41" s="12" t="s">
        <v>68</v>
      </c>
    </row>
    <row r="42" spans="1:7" ht="30" customHeight="1" x14ac:dyDescent="0.2">
      <c r="A42" s="12"/>
      <c r="B42" s="12" t="s">
        <v>117</v>
      </c>
      <c r="C42" s="4">
        <v>42429</v>
      </c>
      <c r="D42" s="4">
        <v>42450</v>
      </c>
      <c r="E42" s="4">
        <v>43545</v>
      </c>
      <c r="F42" s="12" t="s">
        <v>116</v>
      </c>
      <c r="G42" s="12" t="s">
        <v>68</v>
      </c>
    </row>
    <row r="43" spans="1:7" ht="30" customHeight="1" x14ac:dyDescent="0.2">
      <c r="A43" s="12"/>
      <c r="B43" s="12" t="s">
        <v>118</v>
      </c>
      <c r="C43" s="4">
        <v>42387</v>
      </c>
      <c r="D43" s="4">
        <v>42426</v>
      </c>
      <c r="E43" s="4">
        <v>43887</v>
      </c>
      <c r="F43" s="12" t="s">
        <v>116</v>
      </c>
      <c r="G43" s="12" t="s">
        <v>68</v>
      </c>
    </row>
    <row r="44" spans="1:7" ht="30" customHeight="1" x14ac:dyDescent="0.2">
      <c r="A44" s="12" t="s">
        <v>119</v>
      </c>
      <c r="B44" s="12" t="s">
        <v>120</v>
      </c>
      <c r="C44" s="4">
        <v>42387</v>
      </c>
      <c r="D44" s="4">
        <v>42426</v>
      </c>
      <c r="E44" s="4">
        <v>43887</v>
      </c>
      <c r="F44" s="12" t="s">
        <v>116</v>
      </c>
      <c r="G44" s="12" t="s">
        <v>68</v>
      </c>
    </row>
    <row r="45" spans="1:7" ht="30" customHeight="1" x14ac:dyDescent="0.2">
      <c r="A45" s="12"/>
      <c r="B45" s="12" t="s">
        <v>121</v>
      </c>
      <c r="C45" s="4">
        <v>42387</v>
      </c>
      <c r="D45" s="4">
        <v>42426</v>
      </c>
      <c r="E45" s="4">
        <v>43522</v>
      </c>
      <c r="F45" s="12" t="s">
        <v>116</v>
      </c>
      <c r="G45" s="12" t="s">
        <v>68</v>
      </c>
    </row>
    <row r="46" spans="1:7" ht="30" customHeight="1" x14ac:dyDescent="0.2">
      <c r="A46" s="12" t="s">
        <v>122</v>
      </c>
      <c r="B46" s="12" t="s">
        <v>123</v>
      </c>
      <c r="C46" s="4">
        <v>42387</v>
      </c>
      <c r="D46" s="4">
        <v>42426</v>
      </c>
      <c r="E46" s="4">
        <v>43522</v>
      </c>
      <c r="F46" s="12" t="s">
        <v>116</v>
      </c>
      <c r="G46" s="12" t="s">
        <v>68</v>
      </c>
    </row>
    <row r="47" spans="1:7" ht="30" customHeight="1" x14ac:dyDescent="0.2">
      <c r="A47" s="12" t="s">
        <v>124</v>
      </c>
      <c r="B47" s="12" t="s">
        <v>125</v>
      </c>
      <c r="C47" s="4">
        <v>42387</v>
      </c>
      <c r="D47" s="4">
        <v>42426</v>
      </c>
      <c r="E47" s="4">
        <v>44069</v>
      </c>
      <c r="F47" s="12" t="s">
        <v>116</v>
      </c>
      <c r="G47" s="12" t="s">
        <v>68</v>
      </c>
    </row>
    <row r="48" spans="1:7" ht="30" customHeight="1" x14ac:dyDescent="0.2">
      <c r="A48" s="12"/>
      <c r="B48" s="12" t="s">
        <v>126</v>
      </c>
      <c r="C48" s="4">
        <v>42401</v>
      </c>
      <c r="D48" s="4">
        <v>42444</v>
      </c>
      <c r="E48" s="4">
        <v>43905</v>
      </c>
      <c r="F48" s="12" t="s">
        <v>116</v>
      </c>
      <c r="G48" s="12" t="s">
        <v>68</v>
      </c>
    </row>
    <row r="49" spans="1:7" ht="30" customHeight="1" x14ac:dyDescent="0.2">
      <c r="A49" s="12"/>
      <c r="B49" s="12" t="s">
        <v>127</v>
      </c>
      <c r="C49" s="4">
        <v>42401</v>
      </c>
      <c r="D49" s="4">
        <v>42445</v>
      </c>
      <c r="E49" s="4">
        <v>42994</v>
      </c>
      <c r="F49" s="12" t="s">
        <v>116</v>
      </c>
      <c r="G49" s="12" t="s">
        <v>68</v>
      </c>
    </row>
    <row r="50" spans="1:7" ht="30" customHeight="1" x14ac:dyDescent="0.2">
      <c r="A50" s="12"/>
      <c r="B50" s="12" t="s">
        <v>128</v>
      </c>
      <c r="C50" s="4">
        <v>42429</v>
      </c>
      <c r="D50" s="4">
        <v>42446</v>
      </c>
      <c r="E50" s="4">
        <v>43176</v>
      </c>
      <c r="F50" s="12" t="s">
        <v>116</v>
      </c>
      <c r="G50" s="12" t="s">
        <v>68</v>
      </c>
    </row>
    <row r="51" spans="1:7" ht="30" customHeight="1" x14ac:dyDescent="0.2">
      <c r="A51" s="12"/>
      <c r="B51" s="12" t="s">
        <v>129</v>
      </c>
      <c r="C51" s="4">
        <v>42429</v>
      </c>
      <c r="D51" s="4">
        <v>42450</v>
      </c>
      <c r="E51" s="4">
        <v>43180</v>
      </c>
      <c r="F51" s="12" t="s">
        <v>116</v>
      </c>
      <c r="G51" s="12" t="s">
        <v>68</v>
      </c>
    </row>
    <row r="52" spans="1:7" ht="30" customHeight="1" x14ac:dyDescent="0.2">
      <c r="A52" s="12" t="s">
        <v>130</v>
      </c>
      <c r="B52" s="12" t="s">
        <v>131</v>
      </c>
      <c r="C52" s="4">
        <v>42429</v>
      </c>
      <c r="D52" s="4">
        <v>42458</v>
      </c>
      <c r="E52" s="4">
        <v>43919</v>
      </c>
      <c r="F52" s="12" t="s">
        <v>116</v>
      </c>
      <c r="G52" s="12" t="s">
        <v>68</v>
      </c>
    </row>
    <row r="53" spans="1:7" ht="30" customHeight="1" x14ac:dyDescent="0.2">
      <c r="A53" s="12"/>
      <c r="B53" s="12" t="s">
        <v>132</v>
      </c>
      <c r="C53" s="4">
        <v>42401</v>
      </c>
      <c r="D53" s="4">
        <v>42444</v>
      </c>
      <c r="E53" s="4">
        <v>44089</v>
      </c>
      <c r="F53" s="12" t="s">
        <v>116</v>
      </c>
      <c r="G53" s="12" t="s">
        <v>68</v>
      </c>
    </row>
    <row r="54" spans="1:7" ht="30" customHeight="1" x14ac:dyDescent="0.2">
      <c r="A54" s="12" t="s">
        <v>133</v>
      </c>
      <c r="B54" s="12" t="s">
        <v>134</v>
      </c>
      <c r="C54" s="4">
        <v>42401</v>
      </c>
      <c r="D54" s="4">
        <v>42445</v>
      </c>
      <c r="E54" s="4">
        <v>43906</v>
      </c>
      <c r="F54" s="12" t="s">
        <v>116</v>
      </c>
      <c r="G54" s="12" t="s">
        <v>68</v>
      </c>
    </row>
    <row r="55" spans="1:7" ht="30" customHeight="1" x14ac:dyDescent="0.2">
      <c r="A55" s="12"/>
      <c r="B55" s="12" t="s">
        <v>135</v>
      </c>
      <c r="C55" s="4">
        <v>42429</v>
      </c>
      <c r="D55" s="4">
        <v>42446</v>
      </c>
      <c r="E55" s="4">
        <v>43907</v>
      </c>
      <c r="F55" s="12" t="s">
        <v>116</v>
      </c>
      <c r="G55" s="12" t="s">
        <v>68</v>
      </c>
    </row>
    <row r="56" spans="1:7" ht="30" customHeight="1" x14ac:dyDescent="0.2">
      <c r="A56" s="12"/>
      <c r="B56" s="12" t="s">
        <v>136</v>
      </c>
      <c r="C56" s="4">
        <v>42429</v>
      </c>
      <c r="D56" s="4">
        <v>42446</v>
      </c>
      <c r="E56" s="4">
        <v>43541</v>
      </c>
      <c r="F56" s="12" t="s">
        <v>116</v>
      </c>
      <c r="G56" s="12" t="s">
        <v>68</v>
      </c>
    </row>
    <row r="57" spans="1:7" ht="30" customHeight="1" x14ac:dyDescent="0.2">
      <c r="A57" s="12" t="s">
        <v>137</v>
      </c>
      <c r="B57" s="12" t="s">
        <v>138</v>
      </c>
      <c r="C57" s="4">
        <v>42429</v>
      </c>
      <c r="D57" s="4">
        <v>42446</v>
      </c>
      <c r="E57" s="4">
        <v>43176</v>
      </c>
      <c r="F57" s="12" t="s">
        <v>116</v>
      </c>
      <c r="G57" s="12" t="s">
        <v>68</v>
      </c>
    </row>
    <row r="58" spans="1:7" ht="30" customHeight="1" x14ac:dyDescent="0.2">
      <c r="A58" s="12"/>
      <c r="B58" s="12" t="s">
        <v>139</v>
      </c>
      <c r="C58" s="4">
        <v>42429</v>
      </c>
      <c r="D58" s="4">
        <v>42457</v>
      </c>
      <c r="E58" s="4">
        <v>43187</v>
      </c>
      <c r="F58" s="12" t="s">
        <v>116</v>
      </c>
      <c r="G58" s="12" t="s">
        <v>68</v>
      </c>
    </row>
    <row r="59" spans="1:7" ht="32" x14ac:dyDescent="0.2">
      <c r="A59" s="12"/>
      <c r="B59" s="12" t="s">
        <v>140</v>
      </c>
      <c r="C59" s="4">
        <v>41897</v>
      </c>
      <c r="D59" s="4">
        <v>42464</v>
      </c>
      <c r="E59" s="4">
        <v>45386</v>
      </c>
      <c r="F59" s="12" t="s">
        <v>116</v>
      </c>
      <c r="G59" s="12" t="s">
        <v>68</v>
      </c>
    </row>
    <row r="60" spans="1:7" ht="32" x14ac:dyDescent="0.2">
      <c r="A60" s="12" t="s">
        <v>141</v>
      </c>
      <c r="B60" s="12" t="s">
        <v>142</v>
      </c>
      <c r="C60" s="4">
        <v>42429</v>
      </c>
      <c r="D60" s="4">
        <v>42464</v>
      </c>
      <c r="E60" s="4">
        <v>43559</v>
      </c>
      <c r="F60" s="12" t="s">
        <v>116</v>
      </c>
      <c r="G60" s="12" t="s">
        <v>68</v>
      </c>
    </row>
    <row r="61" spans="1:7" ht="32" x14ac:dyDescent="0.2">
      <c r="A61" s="12"/>
      <c r="B61" s="12" t="s">
        <v>143</v>
      </c>
      <c r="C61" s="4">
        <v>42429</v>
      </c>
      <c r="D61" s="4">
        <v>42472</v>
      </c>
      <c r="E61" s="4">
        <v>43202</v>
      </c>
      <c r="F61" s="12" t="s">
        <v>116</v>
      </c>
      <c r="G61" s="12" t="s">
        <v>68</v>
      </c>
    </row>
    <row r="62" spans="1:7" ht="32" x14ac:dyDescent="0.2">
      <c r="A62" s="12"/>
      <c r="B62" s="12" t="s">
        <v>144</v>
      </c>
      <c r="C62" s="4">
        <v>42429</v>
      </c>
      <c r="D62" s="4">
        <v>42458</v>
      </c>
      <c r="E62" s="4">
        <v>43372</v>
      </c>
      <c r="F62" s="12" t="s">
        <v>116</v>
      </c>
      <c r="G62" s="12" t="s">
        <v>68</v>
      </c>
    </row>
    <row r="63" spans="1:7" ht="32" x14ac:dyDescent="0.2">
      <c r="A63" s="12"/>
      <c r="B63" s="12" t="s">
        <v>145</v>
      </c>
      <c r="C63" s="4">
        <v>42429</v>
      </c>
      <c r="D63" s="4">
        <v>42459</v>
      </c>
      <c r="E63" s="4">
        <v>43373</v>
      </c>
      <c r="F63" s="12" t="s">
        <v>116</v>
      </c>
      <c r="G63" s="12" t="s">
        <v>68</v>
      </c>
    </row>
    <row r="64" spans="1:7" ht="32" x14ac:dyDescent="0.2">
      <c r="A64" s="12"/>
      <c r="B64" s="12" t="s">
        <v>146</v>
      </c>
      <c r="C64" s="4">
        <v>41897</v>
      </c>
      <c r="D64" s="4">
        <v>42464</v>
      </c>
      <c r="E64" s="4">
        <v>43925</v>
      </c>
      <c r="F64" s="12" t="s">
        <v>116</v>
      </c>
      <c r="G64" s="12" t="s">
        <v>68</v>
      </c>
    </row>
    <row r="65" spans="1:7" ht="32" x14ac:dyDescent="0.2">
      <c r="A65" s="12"/>
      <c r="B65" s="12" t="s">
        <v>147</v>
      </c>
      <c r="C65" s="4">
        <v>41897</v>
      </c>
      <c r="D65" s="4">
        <v>42464</v>
      </c>
      <c r="E65" s="4">
        <v>43194</v>
      </c>
      <c r="F65" s="12" t="s">
        <v>116</v>
      </c>
      <c r="G65" s="12" t="s">
        <v>68</v>
      </c>
    </row>
    <row r="66" spans="1:7" ht="32" x14ac:dyDescent="0.2">
      <c r="A66" s="12"/>
      <c r="B66" s="12" t="s">
        <v>148</v>
      </c>
      <c r="C66" s="4">
        <v>42429</v>
      </c>
      <c r="D66" s="4">
        <v>42464</v>
      </c>
      <c r="E66" s="4">
        <v>43925</v>
      </c>
      <c r="F66" s="12" t="s">
        <v>116</v>
      </c>
      <c r="G66" s="12" t="s">
        <v>68</v>
      </c>
    </row>
    <row r="67" spans="1:7" ht="32" x14ac:dyDescent="0.2">
      <c r="A67" s="12"/>
      <c r="B67" s="12" t="s">
        <v>149</v>
      </c>
      <c r="C67" s="4">
        <v>42522</v>
      </c>
      <c r="D67" s="4">
        <v>42527</v>
      </c>
      <c r="E67" s="4">
        <v>43379</v>
      </c>
      <c r="F67" s="12" t="s">
        <v>116</v>
      </c>
      <c r="G67" s="12" t="s">
        <v>68</v>
      </c>
    </row>
    <row r="68" spans="1:7" ht="32" x14ac:dyDescent="0.2">
      <c r="A68" s="12"/>
      <c r="B68" s="12" t="s">
        <v>149</v>
      </c>
      <c r="C68" s="4">
        <v>42522</v>
      </c>
      <c r="D68" s="4">
        <v>42527</v>
      </c>
      <c r="E68" s="4">
        <v>43379</v>
      </c>
      <c r="F68" s="12" t="s">
        <v>116</v>
      </c>
      <c r="G68" s="12" t="s">
        <v>68</v>
      </c>
    </row>
    <row r="69" spans="1:7" ht="32" x14ac:dyDescent="0.2">
      <c r="A69" s="12"/>
      <c r="B69" s="12" t="s">
        <v>150</v>
      </c>
      <c r="C69" s="4">
        <v>42522</v>
      </c>
      <c r="D69" s="4">
        <v>42527</v>
      </c>
      <c r="E69" s="4">
        <v>43440</v>
      </c>
      <c r="F69" s="12" t="s">
        <v>116</v>
      </c>
      <c r="G69" s="12" t="s">
        <v>68</v>
      </c>
    </row>
    <row r="70" spans="1:7" ht="32" x14ac:dyDescent="0.2">
      <c r="A70" s="12"/>
      <c r="B70" s="12" t="s">
        <v>151</v>
      </c>
      <c r="C70" s="4">
        <v>42522</v>
      </c>
      <c r="D70" s="4">
        <v>42527</v>
      </c>
      <c r="E70" s="4">
        <v>43257</v>
      </c>
      <c r="F70" s="12" t="s">
        <v>116</v>
      </c>
      <c r="G70" s="12" t="s">
        <v>68</v>
      </c>
    </row>
    <row r="71" spans="1:7" ht="32" x14ac:dyDescent="0.2">
      <c r="A71" s="12"/>
      <c r="B71" s="12" t="s">
        <v>152</v>
      </c>
      <c r="C71" s="4">
        <v>42522</v>
      </c>
      <c r="D71" s="4">
        <v>42527</v>
      </c>
      <c r="E71" s="4">
        <v>43440</v>
      </c>
      <c r="F71" s="12" t="s">
        <v>116</v>
      </c>
      <c r="G71" s="12" t="s">
        <v>68</v>
      </c>
    </row>
    <row r="72" spans="1:7" ht="32" x14ac:dyDescent="0.2">
      <c r="A72" s="12" t="s">
        <v>153</v>
      </c>
      <c r="B72" s="12" t="s">
        <v>154</v>
      </c>
      <c r="C72" s="4">
        <v>42545</v>
      </c>
      <c r="D72" s="4">
        <v>42551</v>
      </c>
      <c r="E72" s="4">
        <v>43403</v>
      </c>
      <c r="F72" s="12" t="s">
        <v>116</v>
      </c>
      <c r="G72" s="12" t="s">
        <v>68</v>
      </c>
    </row>
    <row r="73" spans="1:7" ht="32" x14ac:dyDescent="0.2">
      <c r="A73" s="12" t="s">
        <v>153</v>
      </c>
      <c r="B73" s="12" t="s">
        <v>154</v>
      </c>
      <c r="C73" s="4">
        <v>42545</v>
      </c>
      <c r="D73" s="4">
        <v>42551</v>
      </c>
      <c r="E73" s="4">
        <v>43403</v>
      </c>
      <c r="F73" s="12" t="s">
        <v>116</v>
      </c>
      <c r="G73" s="12" t="s">
        <v>68</v>
      </c>
    </row>
    <row r="74" spans="1:7" ht="32" x14ac:dyDescent="0.2">
      <c r="A74" s="12"/>
      <c r="B74" s="12" t="s">
        <v>155</v>
      </c>
      <c r="C74" s="4">
        <v>42545</v>
      </c>
      <c r="D74" s="4">
        <v>42552</v>
      </c>
      <c r="E74" s="4">
        <v>43040</v>
      </c>
      <c r="F74" s="12" t="s">
        <v>116</v>
      </c>
      <c r="G74" s="12" t="s">
        <v>68</v>
      </c>
    </row>
    <row r="75" spans="1:7" ht="32" x14ac:dyDescent="0.2">
      <c r="A75" s="12" t="s">
        <v>156</v>
      </c>
      <c r="B75" s="12" t="s">
        <v>157</v>
      </c>
      <c r="C75" s="4">
        <v>42545</v>
      </c>
      <c r="D75" s="4">
        <v>42551</v>
      </c>
      <c r="E75" s="4">
        <v>43464</v>
      </c>
      <c r="F75" s="12" t="s">
        <v>116</v>
      </c>
      <c r="G75" s="12" t="s">
        <v>68</v>
      </c>
    </row>
    <row r="76" spans="1:7" ht="32" x14ac:dyDescent="0.2">
      <c r="A76" s="12" t="s">
        <v>158</v>
      </c>
      <c r="B76" s="12" t="s">
        <v>159</v>
      </c>
      <c r="C76" s="4">
        <v>42545</v>
      </c>
      <c r="D76" s="4">
        <v>42551</v>
      </c>
      <c r="E76" s="4">
        <v>42916</v>
      </c>
      <c r="F76" s="12" t="s">
        <v>116</v>
      </c>
      <c r="G76" s="12" t="s">
        <v>68</v>
      </c>
    </row>
    <row r="77" spans="1:7" ht="32" x14ac:dyDescent="0.2">
      <c r="A77" s="12"/>
      <c r="B77" s="12" t="s">
        <v>160</v>
      </c>
      <c r="C77" s="4">
        <v>42545</v>
      </c>
      <c r="D77" s="4">
        <v>42551</v>
      </c>
      <c r="E77" s="4">
        <v>43829</v>
      </c>
      <c r="F77" s="12" t="s">
        <v>116</v>
      </c>
      <c r="G77" s="12" t="s">
        <v>68</v>
      </c>
    </row>
    <row r="78" spans="1:7" ht="32" x14ac:dyDescent="0.2">
      <c r="A78" s="12"/>
      <c r="B78" s="12" t="s">
        <v>161</v>
      </c>
      <c r="C78" s="4">
        <v>42545</v>
      </c>
      <c r="D78" s="4">
        <v>42552</v>
      </c>
      <c r="E78" s="4">
        <v>42917</v>
      </c>
      <c r="F78" s="12" t="s">
        <v>116</v>
      </c>
      <c r="G78" s="12" t="s">
        <v>68</v>
      </c>
    </row>
    <row r="79" spans="1:7" ht="32" x14ac:dyDescent="0.2">
      <c r="A79" s="12"/>
      <c r="B79" s="12" t="s">
        <v>162</v>
      </c>
      <c r="C79" s="4">
        <v>42545</v>
      </c>
      <c r="D79" s="4">
        <v>42552</v>
      </c>
      <c r="E79" s="4">
        <v>43466</v>
      </c>
      <c r="F79" s="12" t="s">
        <v>116</v>
      </c>
      <c r="G79" s="12" t="s">
        <v>68</v>
      </c>
    </row>
    <row r="80" spans="1:7" ht="32" x14ac:dyDescent="0.2">
      <c r="A80" s="12" t="s">
        <v>163</v>
      </c>
      <c r="B80" s="12" t="s">
        <v>164</v>
      </c>
      <c r="C80" s="4">
        <v>42545</v>
      </c>
      <c r="D80" s="4">
        <v>42552</v>
      </c>
      <c r="E80" s="4">
        <v>42917</v>
      </c>
      <c r="F80" s="12" t="s">
        <v>116</v>
      </c>
      <c r="G80" s="12" t="s">
        <v>165</v>
      </c>
    </row>
    <row r="81" spans="1:7" ht="32" x14ac:dyDescent="0.2">
      <c r="A81" s="12"/>
      <c r="B81" s="12" t="s">
        <v>166</v>
      </c>
      <c r="C81" s="4">
        <v>42573</v>
      </c>
      <c r="D81" s="4">
        <v>42587</v>
      </c>
      <c r="E81" s="4">
        <v>42952</v>
      </c>
      <c r="F81" s="12" t="s">
        <v>116</v>
      </c>
      <c r="G81" s="12" t="s">
        <v>68</v>
      </c>
    </row>
    <row r="82" spans="1:7" ht="32" x14ac:dyDescent="0.2">
      <c r="A82" s="12"/>
      <c r="B82" s="12" t="s">
        <v>167</v>
      </c>
      <c r="C82" s="4">
        <v>42573</v>
      </c>
      <c r="D82" s="4">
        <v>42587</v>
      </c>
      <c r="E82" s="4">
        <v>42952</v>
      </c>
      <c r="F82" s="12" t="s">
        <v>116</v>
      </c>
      <c r="G82" s="12" t="s">
        <v>68</v>
      </c>
    </row>
    <row r="83" spans="1:7" ht="32" x14ac:dyDescent="0.2">
      <c r="A83" s="12"/>
      <c r="B83" s="12" t="s">
        <v>168</v>
      </c>
      <c r="C83" s="4">
        <v>42573</v>
      </c>
      <c r="D83" s="4">
        <v>42587</v>
      </c>
      <c r="E83" s="4">
        <v>42952</v>
      </c>
      <c r="F83" s="12" t="s">
        <v>116</v>
      </c>
      <c r="G83" s="12" t="s">
        <v>68</v>
      </c>
    </row>
    <row r="84" spans="1:7" ht="32" x14ac:dyDescent="0.2">
      <c r="A84" s="12"/>
      <c r="B84" s="12" t="s">
        <v>169</v>
      </c>
      <c r="C84" s="4">
        <v>42551</v>
      </c>
      <c r="D84" s="4">
        <v>42565</v>
      </c>
      <c r="E84" s="4">
        <v>42930</v>
      </c>
      <c r="F84" s="12" t="s">
        <v>116</v>
      </c>
      <c r="G84" s="12" t="s">
        <v>68</v>
      </c>
    </row>
    <row r="85" spans="1:7" ht="32" x14ac:dyDescent="0.2">
      <c r="A85" s="12"/>
      <c r="B85" s="12" t="s">
        <v>170</v>
      </c>
      <c r="C85" s="4">
        <v>42551</v>
      </c>
      <c r="D85" s="4">
        <v>42565</v>
      </c>
      <c r="E85" s="4">
        <v>42930</v>
      </c>
      <c r="F85" s="12" t="s">
        <v>116</v>
      </c>
      <c r="G85" s="12" t="s">
        <v>68</v>
      </c>
    </row>
    <row r="86" spans="1:7" ht="32" x14ac:dyDescent="0.2">
      <c r="A86" s="12" t="s">
        <v>171</v>
      </c>
      <c r="B86" s="12" t="s">
        <v>172</v>
      </c>
      <c r="C86" s="4">
        <v>42573</v>
      </c>
      <c r="D86" s="4">
        <v>42587</v>
      </c>
      <c r="E86" s="4">
        <v>42952</v>
      </c>
      <c r="F86" s="12" t="s">
        <v>116</v>
      </c>
      <c r="G86" s="12" t="s">
        <v>68</v>
      </c>
    </row>
    <row r="87" spans="1:7" ht="32" x14ac:dyDescent="0.2">
      <c r="A87" s="12" t="s">
        <v>176</v>
      </c>
      <c r="B87" s="12" t="s">
        <v>177</v>
      </c>
      <c r="C87" s="4">
        <v>42636</v>
      </c>
      <c r="D87" s="4">
        <v>41652</v>
      </c>
      <c r="E87" s="4">
        <v>42929</v>
      </c>
      <c r="F87" s="12" t="s">
        <v>116</v>
      </c>
      <c r="G87" s="12" t="s">
        <v>68</v>
      </c>
    </row>
    <row r="88" spans="1:7" ht="32" x14ac:dyDescent="0.2">
      <c r="A88" s="12"/>
      <c r="B88" s="12" t="s">
        <v>188</v>
      </c>
      <c r="C88" s="4">
        <v>41421</v>
      </c>
      <c r="D88" s="4">
        <v>41421</v>
      </c>
      <c r="E88" s="4">
        <v>43978</v>
      </c>
      <c r="F88" s="12" t="s">
        <v>116</v>
      </c>
      <c r="G88" s="12" t="s">
        <v>189</v>
      </c>
    </row>
    <row r="89" spans="1:7" ht="30" customHeight="1" x14ac:dyDescent="0.2">
      <c r="A89" s="12" t="s">
        <v>190</v>
      </c>
      <c r="B89" s="12" t="s">
        <v>191</v>
      </c>
      <c r="C89" s="4">
        <v>42768</v>
      </c>
      <c r="D89" s="4">
        <v>42731</v>
      </c>
      <c r="E89" s="4">
        <v>43096</v>
      </c>
      <c r="F89" s="12" t="s">
        <v>185</v>
      </c>
      <c r="G89" s="12" t="s">
        <v>192</v>
      </c>
    </row>
    <row r="90" spans="1:7" ht="30" customHeight="1" x14ac:dyDescent="0.2">
      <c r="A90" s="12"/>
      <c r="B90" s="12" t="s">
        <v>193</v>
      </c>
      <c r="C90" s="4">
        <v>42706</v>
      </c>
      <c r="D90" s="4">
        <v>42706</v>
      </c>
      <c r="E90" s="4">
        <v>43253</v>
      </c>
      <c r="F90" s="12" t="s">
        <v>116</v>
      </c>
      <c r="G90" s="12" t="s">
        <v>194</v>
      </c>
    </row>
    <row r="91" spans="1:7" ht="30" customHeight="1" x14ac:dyDescent="0.2">
      <c r="A91" s="12"/>
      <c r="B91" s="12" t="s">
        <v>195</v>
      </c>
      <c r="C91" s="4">
        <v>42706</v>
      </c>
      <c r="D91" s="4">
        <v>42706</v>
      </c>
      <c r="E91" s="4">
        <v>43253</v>
      </c>
      <c r="F91" s="12" t="s">
        <v>116</v>
      </c>
      <c r="G91" s="12" t="s">
        <v>194</v>
      </c>
    </row>
    <row r="92" spans="1:7" ht="30" customHeight="1" x14ac:dyDescent="0.2">
      <c r="A92" s="12"/>
      <c r="B92" s="12" t="s">
        <v>196</v>
      </c>
      <c r="C92" s="4">
        <v>42760</v>
      </c>
      <c r="D92" s="4">
        <v>42760</v>
      </c>
      <c r="E92" s="4">
        <v>42941</v>
      </c>
      <c r="F92" s="12" t="s">
        <v>116</v>
      </c>
      <c r="G92" s="12" t="s">
        <v>197</v>
      </c>
    </row>
    <row r="93" spans="1:7" ht="30" customHeight="1" x14ac:dyDescent="0.2">
      <c r="A93" s="12" t="s">
        <v>198</v>
      </c>
      <c r="B93" s="12" t="s">
        <v>199</v>
      </c>
      <c r="C93" s="4">
        <v>42760</v>
      </c>
      <c r="D93" s="4">
        <v>42760</v>
      </c>
      <c r="E93" s="4">
        <v>42941</v>
      </c>
      <c r="F93" s="12" t="s">
        <v>116</v>
      </c>
      <c r="G93" s="12" t="s">
        <v>197</v>
      </c>
    </row>
    <row r="94" spans="1:7" ht="30" customHeight="1" x14ac:dyDescent="0.2">
      <c r="A94" s="12"/>
      <c r="B94" s="12" t="s">
        <v>357</v>
      </c>
      <c r="C94" s="4">
        <v>41949</v>
      </c>
      <c r="D94" s="4">
        <v>41949</v>
      </c>
      <c r="E94" s="4">
        <v>44141</v>
      </c>
      <c r="F94" s="12" t="s">
        <v>116</v>
      </c>
      <c r="G94" s="12" t="s">
        <v>358</v>
      </c>
    </row>
    <row r="95" spans="1:7" ht="30" customHeight="1" x14ac:dyDescent="0.2">
      <c r="A95" s="12"/>
      <c r="B95" s="12" t="s">
        <v>359</v>
      </c>
      <c r="C95" s="4">
        <v>42817</v>
      </c>
      <c r="D95" s="4">
        <v>42817</v>
      </c>
      <c r="E95" s="4">
        <v>42996</v>
      </c>
      <c r="F95" s="12" t="s">
        <v>116</v>
      </c>
      <c r="G95" s="12" t="s">
        <v>360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topLeftCell="D1" zoomScale="80" zoomScaleNormal="80" workbookViewId="0">
      <selection activeCell="B27" sqref="B27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3.6640625" bestFit="1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316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 t="s">
        <v>223</v>
      </c>
      <c r="B8" s="1" t="s">
        <v>224</v>
      </c>
      <c r="C8" s="2" t="s">
        <v>4</v>
      </c>
      <c r="D8" s="2" t="s">
        <v>3</v>
      </c>
      <c r="E8" s="3">
        <v>8490</v>
      </c>
      <c r="F8" s="3">
        <v>10272.9</v>
      </c>
      <c r="G8" s="4"/>
      <c r="H8" s="4"/>
      <c r="I8" s="4"/>
      <c r="J8" s="4"/>
      <c r="K8" s="2">
        <v>1</v>
      </c>
      <c r="L8" s="2" t="s">
        <v>225</v>
      </c>
      <c r="M8" s="3">
        <v>8490</v>
      </c>
      <c r="N8" s="3">
        <v>10272.9</v>
      </c>
      <c r="O8" s="4">
        <v>42837</v>
      </c>
      <c r="P8" s="2"/>
    </row>
    <row r="9" spans="1:16" ht="30" customHeight="1" x14ac:dyDescent="0.2">
      <c r="A9" s="1" t="s">
        <v>226</v>
      </c>
      <c r="B9" s="1" t="s">
        <v>227</v>
      </c>
      <c r="C9" s="2" t="s">
        <v>4</v>
      </c>
      <c r="D9" s="2" t="s">
        <v>3</v>
      </c>
      <c r="E9" s="3">
        <v>8910</v>
      </c>
      <c r="F9" s="3">
        <v>10781.1</v>
      </c>
      <c r="G9" s="4"/>
      <c r="H9" s="4"/>
      <c r="I9" s="4"/>
      <c r="J9" s="4"/>
      <c r="K9" s="2">
        <v>1</v>
      </c>
      <c r="L9" s="2" t="s">
        <v>228</v>
      </c>
      <c r="M9" s="3">
        <v>8910</v>
      </c>
      <c r="N9" s="3">
        <v>10781.1</v>
      </c>
      <c r="O9" s="4">
        <v>42887</v>
      </c>
      <c r="P9" s="2"/>
    </row>
    <row r="10" spans="1:16" ht="30" customHeight="1" x14ac:dyDescent="0.2">
      <c r="A10" s="1" t="s">
        <v>247</v>
      </c>
      <c r="B10" s="1" t="s">
        <v>248</v>
      </c>
      <c r="C10" s="2" t="s">
        <v>4</v>
      </c>
      <c r="D10" s="2" t="s">
        <v>2</v>
      </c>
      <c r="E10" s="3">
        <v>17996.599999999999</v>
      </c>
      <c r="F10" s="3">
        <v>21775.89</v>
      </c>
      <c r="G10" s="4"/>
      <c r="H10" s="4"/>
      <c r="I10" s="4"/>
      <c r="J10" s="4"/>
      <c r="K10" s="2">
        <v>1</v>
      </c>
      <c r="L10" s="2" t="s">
        <v>249</v>
      </c>
      <c r="M10" s="3">
        <v>17996.599999999999</v>
      </c>
      <c r="N10" s="3">
        <v>21775.89</v>
      </c>
      <c r="O10" s="4">
        <v>42880</v>
      </c>
      <c r="P10" s="2"/>
    </row>
    <row r="11" spans="1:16" ht="30" customHeight="1" x14ac:dyDescent="0.2">
      <c r="A11" s="1" t="s">
        <v>259</v>
      </c>
      <c r="B11" s="1" t="s">
        <v>260</v>
      </c>
      <c r="C11" s="2" t="s">
        <v>4</v>
      </c>
      <c r="D11" s="2" t="s">
        <v>3</v>
      </c>
      <c r="E11" s="3">
        <v>13415</v>
      </c>
      <c r="F11" s="3">
        <v>16232.15</v>
      </c>
      <c r="G11" s="4"/>
      <c r="H11" s="4"/>
      <c r="I11" s="4"/>
      <c r="J11" s="4"/>
      <c r="K11" s="2">
        <v>1</v>
      </c>
      <c r="L11" s="2" t="s">
        <v>261</v>
      </c>
      <c r="M11" s="3">
        <v>13415</v>
      </c>
      <c r="N11" s="3">
        <v>16232.15</v>
      </c>
      <c r="O11" s="4">
        <v>42845</v>
      </c>
      <c r="P11" s="2"/>
    </row>
    <row r="12" spans="1:16" ht="30" customHeight="1" x14ac:dyDescent="0.2">
      <c r="A12" s="1" t="s">
        <v>304</v>
      </c>
      <c r="B12" s="1" t="s">
        <v>305</v>
      </c>
      <c r="C12" s="2" t="s">
        <v>4</v>
      </c>
      <c r="D12" s="2" t="s">
        <v>3</v>
      </c>
      <c r="E12" s="3">
        <v>12885.6</v>
      </c>
      <c r="F12" s="3">
        <v>15591.57</v>
      </c>
      <c r="G12" s="4"/>
      <c r="H12" s="4"/>
      <c r="I12" s="4"/>
      <c r="J12" s="4"/>
      <c r="K12" s="2">
        <v>1</v>
      </c>
      <c r="L12" s="2" t="s">
        <v>306</v>
      </c>
      <c r="M12" s="3">
        <v>12885.6</v>
      </c>
      <c r="N12" s="3">
        <v>15591.58</v>
      </c>
      <c r="O12" s="4">
        <v>42893</v>
      </c>
      <c r="P12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3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317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 t="s">
        <v>201</v>
      </c>
      <c r="B8" s="1" t="s">
        <v>313</v>
      </c>
      <c r="C8" s="2" t="s">
        <v>174</v>
      </c>
      <c r="D8" s="2" t="s">
        <v>2</v>
      </c>
      <c r="E8" s="3">
        <v>1145.98</v>
      </c>
      <c r="F8" s="3">
        <v>1386.64</v>
      </c>
      <c r="G8" s="4"/>
      <c r="H8" s="4"/>
      <c r="I8" s="4"/>
      <c r="J8" s="4"/>
      <c r="K8" s="2">
        <v>1</v>
      </c>
      <c r="L8" s="2" t="s">
        <v>58</v>
      </c>
      <c r="M8" s="3">
        <v>1145.98</v>
      </c>
      <c r="N8" s="3">
        <v>1386.64</v>
      </c>
      <c r="O8" s="4">
        <v>42858</v>
      </c>
      <c r="P8" s="2"/>
    </row>
    <row r="9" spans="1:16" ht="30" customHeight="1" x14ac:dyDescent="0.2">
      <c r="A9" s="1" t="s">
        <v>201</v>
      </c>
      <c r="B9" s="1" t="s">
        <v>314</v>
      </c>
      <c r="C9" s="2" t="s">
        <v>174</v>
      </c>
      <c r="D9" s="2" t="s">
        <v>2</v>
      </c>
      <c r="E9" s="3">
        <v>752.07</v>
      </c>
      <c r="F9" s="3">
        <v>910</v>
      </c>
      <c r="G9" s="4"/>
      <c r="H9" s="4"/>
      <c r="I9" s="4"/>
      <c r="J9" s="4"/>
      <c r="K9" s="2">
        <v>1</v>
      </c>
      <c r="L9" s="2" t="s">
        <v>52</v>
      </c>
      <c r="M9" s="3">
        <v>752.07</v>
      </c>
      <c r="N9" s="3">
        <v>910</v>
      </c>
      <c r="O9" s="4">
        <v>42858</v>
      </c>
      <c r="P9" s="2"/>
    </row>
    <row r="10" spans="1:16" ht="30" customHeight="1" x14ac:dyDescent="0.2">
      <c r="A10" s="1" t="s">
        <v>201</v>
      </c>
      <c r="B10" s="1" t="s">
        <v>315</v>
      </c>
      <c r="C10" s="2" t="s">
        <v>174</v>
      </c>
      <c r="D10" s="2" t="s">
        <v>2</v>
      </c>
      <c r="E10" s="3">
        <v>298</v>
      </c>
      <c r="F10" s="3">
        <v>360.58</v>
      </c>
      <c r="G10" s="4"/>
      <c r="H10" s="4"/>
      <c r="I10" s="4"/>
      <c r="J10" s="4"/>
      <c r="K10" s="2">
        <v>1</v>
      </c>
      <c r="L10" s="2" t="s">
        <v>179</v>
      </c>
      <c r="M10" s="3">
        <v>298</v>
      </c>
      <c r="N10" s="3">
        <v>360.58</v>
      </c>
      <c r="O10" s="4">
        <v>42858</v>
      </c>
      <c r="P10" s="2"/>
    </row>
    <row r="11" spans="1:16" ht="30" customHeight="1" x14ac:dyDescent="0.2">
      <c r="A11" s="1" t="s">
        <v>210</v>
      </c>
      <c r="B11" s="1" t="s">
        <v>211</v>
      </c>
      <c r="C11" s="2" t="s">
        <v>174</v>
      </c>
      <c r="D11" s="2" t="s">
        <v>2</v>
      </c>
      <c r="E11" s="3">
        <v>216.16</v>
      </c>
      <c r="F11" s="3">
        <v>261.55</v>
      </c>
      <c r="G11" s="4"/>
      <c r="H11" s="4"/>
      <c r="I11" s="4"/>
      <c r="J11" s="4"/>
      <c r="K11" s="30">
        <v>1</v>
      </c>
      <c r="L11" s="2" t="s">
        <v>52</v>
      </c>
      <c r="M11" s="3">
        <v>216.16</v>
      </c>
      <c r="N11" s="3">
        <v>261.55</v>
      </c>
      <c r="O11" s="4">
        <v>42836</v>
      </c>
      <c r="P11" s="2"/>
    </row>
    <row r="12" spans="1:16" ht="30" customHeight="1" x14ac:dyDescent="0.2">
      <c r="A12" s="1" t="s">
        <v>231</v>
      </c>
      <c r="B12" s="1" t="s">
        <v>232</v>
      </c>
      <c r="C12" s="2" t="s">
        <v>174</v>
      </c>
      <c r="D12" s="2" t="s">
        <v>2</v>
      </c>
      <c r="E12" s="3">
        <v>218</v>
      </c>
      <c r="F12" s="3">
        <v>263.77999999999997</v>
      </c>
      <c r="G12" s="4"/>
      <c r="H12" s="4"/>
      <c r="I12" s="4"/>
      <c r="J12" s="4"/>
      <c r="K12" s="30">
        <v>1</v>
      </c>
      <c r="L12" s="2" t="s">
        <v>179</v>
      </c>
      <c r="M12" s="3">
        <v>218</v>
      </c>
      <c r="N12" s="3">
        <v>263.77999999999997</v>
      </c>
      <c r="O12" s="4">
        <v>42891</v>
      </c>
      <c r="P12" s="2"/>
    </row>
    <row r="13" spans="1:16" ht="32" x14ac:dyDescent="0.2">
      <c r="A13" s="1" t="s">
        <v>238</v>
      </c>
      <c r="B13" s="1" t="s">
        <v>239</v>
      </c>
      <c r="C13" s="2" t="s">
        <v>174</v>
      </c>
      <c r="D13" s="2" t="s">
        <v>2</v>
      </c>
      <c r="E13" s="3">
        <v>889500</v>
      </c>
      <c r="F13" s="3">
        <v>1076295</v>
      </c>
      <c r="G13" s="4"/>
      <c r="H13" s="4"/>
      <c r="I13" s="4"/>
      <c r="J13" s="4"/>
      <c r="K13" s="30">
        <v>1</v>
      </c>
      <c r="L13" s="2" t="s">
        <v>240</v>
      </c>
      <c r="M13" s="3">
        <v>889500</v>
      </c>
      <c r="N13" s="3">
        <v>1076295</v>
      </c>
      <c r="O13" s="4">
        <v>42828</v>
      </c>
      <c r="P13" s="2">
        <v>12</v>
      </c>
    </row>
    <row r="14" spans="1:16" ht="32" x14ac:dyDescent="0.2">
      <c r="A14" s="1" t="s">
        <v>241</v>
      </c>
      <c r="B14" s="1" t="s">
        <v>242</v>
      </c>
      <c r="C14" s="2" t="s">
        <v>174</v>
      </c>
      <c r="D14" s="2" t="s">
        <v>2</v>
      </c>
      <c r="E14" s="3">
        <v>353.87</v>
      </c>
      <c r="F14" s="3">
        <v>428.18</v>
      </c>
      <c r="G14" s="4"/>
      <c r="H14" s="4"/>
      <c r="I14" s="4"/>
      <c r="J14" s="4"/>
      <c r="K14" s="30">
        <v>1</v>
      </c>
      <c r="L14" s="2" t="s">
        <v>52</v>
      </c>
      <c r="M14" s="3">
        <v>353.87</v>
      </c>
      <c r="N14" s="3">
        <v>428.18</v>
      </c>
      <c r="O14" s="4">
        <v>42886</v>
      </c>
      <c r="P14" s="2"/>
    </row>
    <row r="15" spans="1:16" ht="32" x14ac:dyDescent="0.2">
      <c r="A15" s="1" t="s">
        <v>243</v>
      </c>
      <c r="B15" s="1" t="s">
        <v>244</v>
      </c>
      <c r="C15" s="2" t="s">
        <v>174</v>
      </c>
      <c r="D15" s="2" t="s">
        <v>2</v>
      </c>
      <c r="E15" s="3">
        <v>787.36</v>
      </c>
      <c r="F15" s="3">
        <v>952.71</v>
      </c>
      <c r="G15" s="4"/>
      <c r="H15" s="4"/>
      <c r="I15" s="4"/>
      <c r="J15" s="4"/>
      <c r="K15" s="30">
        <v>1</v>
      </c>
      <c r="L15" s="2" t="s">
        <v>52</v>
      </c>
      <c r="M15" s="3">
        <v>787.36</v>
      </c>
      <c r="N15" s="3">
        <v>952.71</v>
      </c>
      <c r="O15" s="4">
        <v>42846</v>
      </c>
      <c r="P15" s="2"/>
    </row>
    <row r="16" spans="1:16" ht="32" x14ac:dyDescent="0.2">
      <c r="A16" s="1" t="s">
        <v>245</v>
      </c>
      <c r="B16" s="1" t="s">
        <v>246</v>
      </c>
      <c r="C16" s="2" t="s">
        <v>174</v>
      </c>
      <c r="D16" s="2" t="s">
        <v>2</v>
      </c>
      <c r="E16" s="3">
        <v>196.84</v>
      </c>
      <c r="F16" s="3">
        <v>238.18</v>
      </c>
      <c r="G16" s="4"/>
      <c r="H16" s="4"/>
      <c r="I16" s="4"/>
      <c r="J16" s="4"/>
      <c r="K16" s="30">
        <v>1</v>
      </c>
      <c r="L16" s="2" t="s">
        <v>52</v>
      </c>
      <c r="M16" s="3">
        <v>196.84</v>
      </c>
      <c r="N16" s="3">
        <v>238.18</v>
      </c>
      <c r="O16" s="4">
        <v>42879</v>
      </c>
      <c r="P16" s="2"/>
    </row>
    <row r="17" spans="1:16" ht="32" x14ac:dyDescent="0.2">
      <c r="A17" s="1" t="s">
        <v>262</v>
      </c>
      <c r="B17" s="1" t="s">
        <v>263</v>
      </c>
      <c r="C17" s="2" t="s">
        <v>174</v>
      </c>
      <c r="D17" s="2" t="s">
        <v>2</v>
      </c>
      <c r="E17" s="3">
        <v>160</v>
      </c>
      <c r="F17" s="3">
        <v>193.6</v>
      </c>
      <c r="G17" s="4"/>
      <c r="H17" s="4"/>
      <c r="I17" s="4"/>
      <c r="J17" s="4"/>
      <c r="K17" s="30">
        <v>1</v>
      </c>
      <c r="L17" s="2" t="s">
        <v>52</v>
      </c>
      <c r="M17" s="3">
        <v>160</v>
      </c>
      <c r="N17" s="3">
        <v>193.6</v>
      </c>
      <c r="O17" s="4">
        <v>42851</v>
      </c>
      <c r="P17" s="2"/>
    </row>
    <row r="18" spans="1:16" ht="32" x14ac:dyDescent="0.2">
      <c r="A18" s="1" t="s">
        <v>264</v>
      </c>
      <c r="B18" s="1" t="s">
        <v>265</v>
      </c>
      <c r="C18" s="2" t="s">
        <v>174</v>
      </c>
      <c r="D18" s="2" t="s">
        <v>2</v>
      </c>
      <c r="E18" s="3">
        <v>188.16</v>
      </c>
      <c r="F18" s="3">
        <v>227.67</v>
      </c>
      <c r="G18" s="4"/>
      <c r="H18" s="4"/>
      <c r="I18" s="4"/>
      <c r="J18" s="4"/>
      <c r="K18" s="30">
        <v>1</v>
      </c>
      <c r="L18" s="2" t="s">
        <v>52</v>
      </c>
      <c r="M18" s="3">
        <v>188.16</v>
      </c>
      <c r="N18" s="3">
        <v>227.67</v>
      </c>
      <c r="O18" s="4">
        <v>42886</v>
      </c>
      <c r="P18" s="2"/>
    </row>
    <row r="19" spans="1:16" ht="32" x14ac:dyDescent="0.2">
      <c r="A19" s="1" t="s">
        <v>266</v>
      </c>
      <c r="B19" s="1" t="s">
        <v>267</v>
      </c>
      <c r="C19" s="2" t="s">
        <v>174</v>
      </c>
      <c r="D19" s="2" t="s">
        <v>2</v>
      </c>
      <c r="E19" s="3">
        <v>2755.76</v>
      </c>
      <c r="F19" s="3">
        <v>3334.47</v>
      </c>
      <c r="G19" s="4"/>
      <c r="H19" s="4"/>
      <c r="I19" s="4"/>
      <c r="J19" s="4"/>
      <c r="K19" s="30">
        <v>1</v>
      </c>
      <c r="L19" s="2" t="s">
        <v>52</v>
      </c>
      <c r="M19" s="3">
        <v>2755.76</v>
      </c>
      <c r="N19" s="3">
        <v>3334.47</v>
      </c>
      <c r="O19" s="4">
        <v>42879</v>
      </c>
      <c r="P19" s="2"/>
    </row>
    <row r="20" spans="1:16" ht="32" x14ac:dyDescent="0.2">
      <c r="A20" s="1" t="s">
        <v>271</v>
      </c>
      <c r="B20" s="1" t="s">
        <v>265</v>
      </c>
      <c r="C20" s="2" t="s">
        <v>174</v>
      </c>
      <c r="D20" s="2" t="s">
        <v>2</v>
      </c>
      <c r="E20" s="3">
        <v>196.84</v>
      </c>
      <c r="F20" s="3">
        <v>238.18</v>
      </c>
      <c r="G20" s="4"/>
      <c r="H20" s="4"/>
      <c r="I20" s="4"/>
      <c r="J20" s="4"/>
      <c r="K20" s="30">
        <v>1</v>
      </c>
      <c r="L20" s="2" t="s">
        <v>52</v>
      </c>
      <c r="M20" s="3">
        <v>196.84</v>
      </c>
      <c r="N20" s="3">
        <v>238.18</v>
      </c>
      <c r="O20" s="4">
        <v>42886</v>
      </c>
      <c r="P20" s="2"/>
    </row>
    <row r="21" spans="1:16" ht="32" x14ac:dyDescent="0.2">
      <c r="A21" s="1" t="s">
        <v>277</v>
      </c>
      <c r="B21" s="1" t="s">
        <v>265</v>
      </c>
      <c r="C21" s="2" t="s">
        <v>174</v>
      </c>
      <c r="D21" s="2" t="s">
        <v>2</v>
      </c>
      <c r="E21" s="3">
        <v>196.64</v>
      </c>
      <c r="F21" s="3">
        <v>237.93</v>
      </c>
      <c r="G21" s="4"/>
      <c r="H21" s="4"/>
      <c r="I21" s="4"/>
      <c r="J21" s="4"/>
      <c r="K21" s="30">
        <v>1</v>
      </c>
      <c r="L21" s="2" t="s">
        <v>52</v>
      </c>
      <c r="M21" s="3">
        <v>196.64</v>
      </c>
      <c r="N21" s="3">
        <v>237.93</v>
      </c>
      <c r="O21" s="4">
        <v>42886</v>
      </c>
      <c r="P21" s="2"/>
    </row>
    <row r="22" spans="1:16" ht="32" x14ac:dyDescent="0.2">
      <c r="A22" s="1" t="s">
        <v>287</v>
      </c>
      <c r="B22" s="1" t="s">
        <v>288</v>
      </c>
      <c r="C22" s="2" t="s">
        <v>174</v>
      </c>
      <c r="D22" s="2" t="s">
        <v>2</v>
      </c>
      <c r="E22" s="3">
        <v>195.6</v>
      </c>
      <c r="F22" s="3">
        <v>236.68</v>
      </c>
      <c r="G22" s="4"/>
      <c r="H22" s="4"/>
      <c r="I22" s="4"/>
      <c r="J22" s="4"/>
      <c r="K22" s="30">
        <v>1</v>
      </c>
      <c r="L22" s="2" t="s">
        <v>55</v>
      </c>
      <c r="M22" s="3">
        <v>195.6</v>
      </c>
      <c r="N22" s="3">
        <v>236.68</v>
      </c>
      <c r="O22" s="4">
        <v>42907</v>
      </c>
      <c r="P22" s="2"/>
    </row>
    <row r="23" spans="1:16" ht="16" x14ac:dyDescent="0.2">
      <c r="A23" s="1" t="s">
        <v>309</v>
      </c>
      <c r="B23" s="1" t="s">
        <v>310</v>
      </c>
      <c r="C23" s="2" t="s">
        <v>174</v>
      </c>
      <c r="D23" s="2" t="s">
        <v>2</v>
      </c>
      <c r="E23" s="3">
        <v>5218.07</v>
      </c>
      <c r="F23" s="3">
        <v>6313.86</v>
      </c>
      <c r="G23" s="4"/>
      <c r="H23" s="4"/>
      <c r="I23" s="4"/>
      <c r="J23" s="4"/>
      <c r="K23" s="30">
        <v>1</v>
      </c>
      <c r="L23" s="2" t="s">
        <v>178</v>
      </c>
      <c r="M23" s="3">
        <v>5218.07</v>
      </c>
      <c r="N23" s="3">
        <v>6313.86</v>
      </c>
      <c r="O23" s="4">
        <v>42886</v>
      </c>
      <c r="P23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318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1.5" bestFit="1" customWidth="1"/>
    <col min="9" max="9" width="19.33203125" customWidth="1"/>
  </cols>
  <sheetData>
    <row r="1" spans="1:9" ht="19" x14ac:dyDescent="0.25">
      <c r="A1" s="34" t="s">
        <v>319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32</v>
      </c>
      <c r="H7" s="2" t="s">
        <v>33</v>
      </c>
      <c r="I7" s="2" t="s">
        <v>34</v>
      </c>
    </row>
    <row r="8" spans="1:9" ht="30" customHeight="1" x14ac:dyDescent="0.2">
      <c r="A8" s="1"/>
      <c r="B8" s="1"/>
      <c r="C8" s="2"/>
      <c r="D8" s="2"/>
      <c r="E8" s="3"/>
      <c r="F8" s="3"/>
      <c r="G8" s="3"/>
      <c r="H8" s="3"/>
      <c r="I8" s="4"/>
    </row>
  </sheetData>
  <mergeCells count="1">
    <mergeCell ref="A1:B1"/>
  </mergeCells>
  <pageMargins left="0.7" right="0.7" top="0.75" bottom="0.75" header="0.3" footer="0.3"/>
  <pageSetup paperSize="9" scale="5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1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4" t="s">
        <v>336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35</v>
      </c>
      <c r="H7" s="2" t="s">
        <v>36</v>
      </c>
      <c r="I7" s="2" t="s">
        <v>37</v>
      </c>
    </row>
    <row r="8" spans="1:9" ht="30" customHeight="1" x14ac:dyDescent="0.2">
      <c r="A8" s="1" t="s">
        <v>320</v>
      </c>
      <c r="B8" s="1" t="s">
        <v>321</v>
      </c>
      <c r="C8" s="2" t="s">
        <v>44</v>
      </c>
      <c r="D8" s="2" t="s">
        <v>322</v>
      </c>
      <c r="E8" s="3" t="s">
        <v>3</v>
      </c>
      <c r="F8" s="3" t="s">
        <v>323</v>
      </c>
      <c r="G8" s="3">
        <v>13365.95</v>
      </c>
      <c r="H8" s="3">
        <v>16172.8</v>
      </c>
      <c r="I8" s="4">
        <v>42853</v>
      </c>
    </row>
    <row r="9" spans="1:9" ht="16" x14ac:dyDescent="0.2">
      <c r="A9" s="1" t="s">
        <v>324</v>
      </c>
      <c r="B9" s="1" t="s">
        <v>325</v>
      </c>
      <c r="C9" s="2" t="s">
        <v>44</v>
      </c>
      <c r="D9" s="2" t="s">
        <v>326</v>
      </c>
      <c r="E9" s="3" t="s">
        <v>2</v>
      </c>
      <c r="F9" s="3" t="s">
        <v>327</v>
      </c>
      <c r="G9" s="3">
        <v>28759.84</v>
      </c>
      <c r="H9" s="3">
        <v>34799.410000000003</v>
      </c>
      <c r="I9" s="4">
        <v>42886</v>
      </c>
    </row>
    <row r="10" spans="1:9" ht="32" x14ac:dyDescent="0.2">
      <c r="A10" s="1" t="s">
        <v>328</v>
      </c>
      <c r="B10" s="1" t="s">
        <v>329</v>
      </c>
      <c r="C10" s="2" t="s">
        <v>44</v>
      </c>
      <c r="D10" s="2" t="s">
        <v>330</v>
      </c>
      <c r="E10" s="3" t="s">
        <v>2</v>
      </c>
      <c r="F10" s="3" t="s">
        <v>331</v>
      </c>
      <c r="G10" s="3">
        <v>34100</v>
      </c>
      <c r="H10" s="3">
        <v>41261</v>
      </c>
      <c r="I10" s="4">
        <v>42886</v>
      </c>
    </row>
    <row r="11" spans="1:9" ht="32" x14ac:dyDescent="0.2">
      <c r="A11" s="1" t="s">
        <v>332</v>
      </c>
      <c r="B11" s="1" t="s">
        <v>333</v>
      </c>
      <c r="C11" s="2" t="s">
        <v>44</v>
      </c>
      <c r="D11" s="2" t="s">
        <v>334</v>
      </c>
      <c r="E11" s="3" t="s">
        <v>57</v>
      </c>
      <c r="F11" s="3" t="s">
        <v>335</v>
      </c>
      <c r="G11" s="3">
        <v>0</v>
      </c>
      <c r="H11" s="3">
        <v>0</v>
      </c>
      <c r="I11" s="4">
        <v>42851</v>
      </c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20.5" bestFit="1" customWidth="1"/>
    <col min="9" max="9" width="17.5" customWidth="1"/>
  </cols>
  <sheetData>
    <row r="1" spans="1:9" ht="19" x14ac:dyDescent="0.25">
      <c r="A1" s="34" t="s">
        <v>337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35</v>
      </c>
      <c r="H7" s="2" t="s">
        <v>36</v>
      </c>
      <c r="I7" s="2" t="s">
        <v>37</v>
      </c>
    </row>
    <row r="8" spans="1:9" ht="30" customHeight="1" x14ac:dyDescent="0.2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7" right="0.7" top="0.75" bottom="0.75" header="0.3" footer="0.3"/>
  <pageSetup paperSize="9" scale="53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4" t="s">
        <v>338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38</v>
      </c>
      <c r="H7" s="2" t="s">
        <v>39</v>
      </c>
      <c r="I7" s="2" t="s">
        <v>40</v>
      </c>
    </row>
    <row r="8" spans="1:9" ht="30" customHeight="1" x14ac:dyDescent="0.2">
      <c r="A8" s="1"/>
      <c r="B8" s="1"/>
      <c r="C8" s="2"/>
      <c r="D8" s="2"/>
      <c r="E8" s="3"/>
      <c r="F8" s="3"/>
      <c r="G8" s="29"/>
      <c r="H8" s="29"/>
      <c r="I8" s="4"/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8"/>
  <sheetViews>
    <sheetView zoomScale="80" zoomScaleNormal="80" workbookViewId="0">
      <selection sqref="A1:B1"/>
    </sheetView>
  </sheetViews>
  <sheetFormatPr baseColWidth="10" defaultRowHeight="15" x14ac:dyDescent="0.2"/>
  <cols>
    <col min="1" max="1" width="18" bestFit="1" customWidth="1"/>
    <col min="2" max="2" width="86.6640625" customWidth="1"/>
    <col min="3" max="3" width="22" customWidth="1"/>
    <col min="4" max="4" width="21.5" bestFit="1" customWidth="1"/>
    <col min="5" max="5" width="21.6640625" customWidth="1"/>
    <col min="6" max="6" width="21.33203125" customWidth="1"/>
    <col min="7" max="7" width="18.5" bestFit="1" customWidth="1"/>
  </cols>
  <sheetData>
    <row r="1" spans="1:7" ht="19" x14ac:dyDescent="0.25">
      <c r="A1" s="34" t="s">
        <v>339</v>
      </c>
      <c r="B1" s="34"/>
    </row>
    <row r="7" spans="1:7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41</v>
      </c>
    </row>
    <row r="8" spans="1:7" ht="30" customHeight="1" x14ac:dyDescent="0.2">
      <c r="A8" s="1" t="s">
        <v>340</v>
      </c>
      <c r="B8" s="1" t="s">
        <v>341</v>
      </c>
      <c r="C8" s="2" t="s">
        <v>175</v>
      </c>
      <c r="D8" s="2" t="s">
        <v>342</v>
      </c>
      <c r="E8" s="3" t="s">
        <v>3</v>
      </c>
      <c r="F8" s="3" t="s">
        <v>343</v>
      </c>
      <c r="G8" s="4">
        <v>42828</v>
      </c>
    </row>
  </sheetData>
  <mergeCells count="1">
    <mergeCell ref="A1:B1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1. Listado Contratos Adjudicado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15. Prohibiciones</vt:lpstr>
      <vt:lpstr>'1. Listado Contratos Adjudicado'!Títulos_a_imprimir</vt:lpstr>
      <vt:lpstr>'15. Prohibiciones'!Títulos_a_imprimir</vt:lpstr>
    </vt:vector>
  </TitlesOfParts>
  <Company>diputacion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PORTALES MOLLA - MIGUEL</dc:creator>
  <cp:lastModifiedBy>Microsoft Office User</cp:lastModifiedBy>
  <cp:lastPrinted>2017-07-04T06:21:49Z</cp:lastPrinted>
  <dcterms:created xsi:type="dcterms:W3CDTF">2015-09-14T06:29:04Z</dcterms:created>
  <dcterms:modified xsi:type="dcterms:W3CDTF">2020-11-17T17:26:45Z</dcterms:modified>
</cp:coreProperties>
</file>