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ugenio/Desktop/"/>
    </mc:Choice>
  </mc:AlternateContent>
  <xr:revisionPtr revIDLastSave="0" documentId="8_{8AF1EE0E-B8BD-DB43-8FE8-BB2F68551991}" xr6:coauthVersionLast="45" xr6:coauthVersionMax="45" xr10:uidLastSave="{00000000-0000-0000-0000-000000000000}"/>
  <bookViews>
    <workbookView xWindow="0" yWindow="0" windowWidth="25100" windowHeight="14600" firstSheet="8" activeTab="14" xr2:uid="{00000000-000D-0000-FFFF-FFFF00000000}"/>
  </bookViews>
  <sheets>
    <sheet name="1. Listado Contratos Adjudicado" sheetId="2" r:id="rId1"/>
    <sheet name="2. Contratos Menores" sheetId="5" r:id="rId2"/>
    <sheet name="3. Acuerdo Marco" sheetId="8" r:id="rId3"/>
    <sheet name="4. Desist. Renuncias" sheetId="6" r:id="rId4"/>
    <sheet name="5. Modificaciones" sheetId="7" r:id="rId5"/>
    <sheet name="6. Prórrogas" sheetId="9" r:id="rId6"/>
    <sheet name="7. Prórroga y Revisión" sheetId="17" r:id="rId7"/>
    <sheet name="8. Revisión de precios" sheetId="10" r:id="rId8"/>
    <sheet name="9. Resolución de contrato" sheetId="11" r:id="rId9"/>
    <sheet name="10. Cesión de contrato" sheetId="12" r:id="rId10"/>
    <sheet name="11. Desiertos" sheetId="14" r:id="rId11"/>
    <sheet name="12. Nulidades" sheetId="15" r:id="rId12"/>
    <sheet name="13. Medios Propios" sheetId="16" r:id="rId13"/>
    <sheet name="14. Comparativa" sheetId="19" r:id="rId14"/>
    <sheet name="15. Prohibiciones" sheetId="21" r:id="rId15"/>
  </sheets>
  <definedNames>
    <definedName name="_xlnm.Print_Titles" localSheetId="14">'15. Prohibiciones'!$7:$7</definedName>
  </definedNames>
  <calcPr calcId="191029"/>
</workbook>
</file>

<file path=xl/calcChain.xml><?xml version="1.0" encoding="utf-8"?>
<calcChain xmlns="http://schemas.openxmlformats.org/spreadsheetml/2006/main">
  <c r="C102" i="2" l="1"/>
  <c r="F15" i="19" l="1"/>
  <c r="G14" i="19"/>
  <c r="F14" i="19"/>
  <c r="G13" i="19"/>
  <c r="F13" i="19"/>
  <c r="G12" i="19"/>
  <c r="F12" i="19"/>
  <c r="G11" i="19"/>
  <c r="F11" i="19"/>
  <c r="G10" i="19"/>
  <c r="F10" i="19"/>
  <c r="G9" i="19"/>
  <c r="F9" i="19"/>
  <c r="G8" i="19"/>
  <c r="F8" i="19"/>
  <c r="G7" i="19"/>
  <c r="F7" i="19"/>
  <c r="C101" i="2"/>
  <c r="C100" i="2"/>
  <c r="C99" i="2"/>
  <c r="C98" i="2"/>
  <c r="C97" i="2"/>
  <c r="C96" i="2"/>
  <c r="C95" i="2"/>
  <c r="C103" i="2" l="1"/>
  <c r="D103" i="2" s="1"/>
  <c r="D99" i="2" l="1"/>
  <c r="D97" i="2"/>
  <c r="D95" i="2"/>
  <c r="D102" i="2"/>
  <c r="D101" i="2"/>
  <c r="D100" i="2"/>
  <c r="D98" i="2"/>
  <c r="D96" i="2"/>
</calcChain>
</file>

<file path=xl/sharedStrings.xml><?xml version="1.0" encoding="utf-8"?>
<sst xmlns="http://schemas.openxmlformats.org/spreadsheetml/2006/main" count="1013" uniqueCount="437">
  <si>
    <t>EXPEDIENTE</t>
  </si>
  <si>
    <t>OBJETO</t>
  </si>
  <si>
    <t>C - Suministros</t>
  </si>
  <si>
    <t>E - Servicios</t>
  </si>
  <si>
    <t>VALENCIANA DE MAMPARAS, S.L.</t>
  </si>
  <si>
    <t>Contrato menor</t>
  </si>
  <si>
    <t>CONTRATISTA</t>
  </si>
  <si>
    <t>PROCEDIMIENTO ADJUDICACIÓN</t>
  </si>
  <si>
    <t>TIPO CONTRATO</t>
  </si>
  <si>
    <t>IMPORTE NETO PRESUPUESTO</t>
  </si>
  <si>
    <t>IMPORTE TOTAL PRESUPUESTO</t>
  </si>
  <si>
    <t>FECHA ADJUDICACIÓN</t>
  </si>
  <si>
    <t>PLAZO EJECUCIÓN</t>
  </si>
  <si>
    <t>IMPORTE NETO ADJUDICACIÓN</t>
  </si>
  <si>
    <t>IMPORTE TOTAL ADJUDICACIÓN</t>
  </si>
  <si>
    <t>PUBLICACIÓN DOUE</t>
  </si>
  <si>
    <t>PUBLICACIÓN BOE</t>
  </si>
  <si>
    <t>PUBLICACIÓN BOP</t>
  </si>
  <si>
    <t>PUBLICACIÓN PERFIL CONTRATANTE</t>
  </si>
  <si>
    <t>LICITADORES PARTICIPANTES</t>
  </si>
  <si>
    <t>PROCEDIMIENTO</t>
  </si>
  <si>
    <t>IMPORTE TOTAL</t>
  </si>
  <si>
    <t>%</t>
  </si>
  <si>
    <t>ABIERTO</t>
  </si>
  <si>
    <t>RESTRINGIDO</t>
  </si>
  <si>
    <t>NEGOCIADO CON PUBLICIDAD</t>
  </si>
  <si>
    <t>NEGOCIADO SIN PUBLICIDAD</t>
  </si>
  <si>
    <t>ADQUISICIÓN CENTRALIZADA</t>
  </si>
  <si>
    <t>CONTRATO MENOR</t>
  </si>
  <si>
    <t>DERIVADO ACUERO MARCO</t>
  </si>
  <si>
    <t>TOTAL</t>
  </si>
  <si>
    <t>s</t>
  </si>
  <si>
    <t>EXPEDIENTE RELACIONADO</t>
  </si>
  <si>
    <t>IMPORTE NETO MODIFICACIÓN</t>
  </si>
  <si>
    <t>IMPORTE TOTAL MODIFICACIÓN</t>
  </si>
  <si>
    <t>FECHA MODIFICACIÓN</t>
  </si>
  <si>
    <t>IMPORTE NETO PRÓRROGA</t>
  </si>
  <si>
    <t>IMPORTE TOTAL PRÓRROGA</t>
  </si>
  <si>
    <t>FECHA PRÓRROGA</t>
  </si>
  <si>
    <t>IMPORTE NETO REVISIÓN</t>
  </si>
  <si>
    <t>IMPORTE TOTAL REVISIÓN</t>
  </si>
  <si>
    <t>FECHA REVISIÓN DE PRECIOS</t>
  </si>
  <si>
    <t>FECHA RESOLUCIÓN</t>
  </si>
  <si>
    <t>FECHA CESIÓN</t>
  </si>
  <si>
    <t>FECHA DESIERTO</t>
  </si>
  <si>
    <t>Prórroga</t>
  </si>
  <si>
    <t>Resolución</t>
  </si>
  <si>
    <t>ADJUDICACIÓN DIRECTA</t>
  </si>
  <si>
    <t>DIFERENCIA</t>
  </si>
  <si>
    <t>COMPARATIVA IMPORTE CONTRATOS ADJUDICADOS</t>
  </si>
  <si>
    <t>Abierto</t>
  </si>
  <si>
    <t>Negociado sin publicidad</t>
  </si>
  <si>
    <t>Adjudicación directa</t>
  </si>
  <si>
    <t>El Corte Ingles S.A.</t>
  </si>
  <si>
    <t>Derivado Acuerdo Marco</t>
  </si>
  <si>
    <t>Eulen, S.A.</t>
  </si>
  <si>
    <t>Estarmovil, S.A.</t>
  </si>
  <si>
    <t>Impacto Valencia S.L. (Integral)</t>
  </si>
  <si>
    <t>ADQUISICIÓN DE UNA SILLA</t>
  </si>
  <si>
    <t>ADQUISICION DE UNA SILLA</t>
  </si>
  <si>
    <t>Indra Sistemas S.A.</t>
  </si>
  <si>
    <t>La Ley S.A.</t>
  </si>
  <si>
    <t>Office Depot,S.L</t>
  </si>
  <si>
    <t>Editorial De La Prensa Valenciana S.A.</t>
  </si>
  <si>
    <t>LIBROS TIRANT LO BLANCH, S.L.U</t>
  </si>
  <si>
    <t>INFORPRODUCTS SL</t>
  </si>
  <si>
    <t>CONSEJO GRAL. DE COLEGIOS OFICIALES DE SECRETARIOS</t>
  </si>
  <si>
    <t>Imprenta Papeleria Ramirez, S.L.</t>
  </si>
  <si>
    <t>PMC GRUP 1985, SA</t>
  </si>
  <si>
    <t>Savia, S.L.</t>
  </si>
  <si>
    <t>Baratz Servicios De Telecomunicacion S.A</t>
  </si>
  <si>
    <t>244/12/AM</t>
  </si>
  <si>
    <t>ECONOCOM OSIATIS, SA.</t>
  </si>
  <si>
    <t>ENERO 2016 - MARZO 2016</t>
  </si>
  <si>
    <t>DERIVADO ACUERDO MARCO</t>
  </si>
  <si>
    <t>1. CONTRATOS ADJUDICADOS (ABRIL 2016 - JUNIO 2016)</t>
  </si>
  <si>
    <t>115/15/JV</t>
  </si>
  <si>
    <t>OBRAS DE CAMBIO PARCIAL DE CUBIERTA EN LA NAVE DE DEPÓSITO Y MANTENIMIENTO DE VEHICULOS DE DIPUTACIÓN DE VALENCIA</t>
  </si>
  <si>
    <t>A - Obras</t>
  </si>
  <si>
    <t>Orea Valencia SL</t>
  </si>
  <si>
    <t>144/15/AIS</t>
  </si>
  <si>
    <t xml:space="preserve">SERVICIOS DE IMPRESION DE DOCUMENTOS DE RECAUDACION TRIBUTARIA </t>
  </si>
  <si>
    <t>MEYDIS, SL</t>
  </si>
  <si>
    <t>163/15/AM</t>
  </si>
  <si>
    <t xml:space="preserve">ASISTENCIA TECNICA DE DIVERSOS TRABAJOS PARA LA EXPOSICION ITINERANTE DEL MUSEU VALENCIÀ D'ETNOLOGIA "FAIXA ROJA, FAIXA BLAVA. LA PILOTA VALENCIANA" </t>
  </si>
  <si>
    <t>ART I CLAR, S.L.</t>
  </si>
  <si>
    <t>232/15/TC</t>
  </si>
  <si>
    <t>ACONDICIONAMIENTO, PROYECTO MUSEOGRÁFICO, DE LA SALA PERMANENTE SOCIEDADES PREHISTÓRICAS BLOQUE 1, SOCIEDADES CAZADORAS Y RECOLECTORAS DEL MUSEO DE PREHISTORIA DE VALENCIA</t>
  </si>
  <si>
    <t>Frade Arquitectos SL</t>
  </si>
  <si>
    <t>270/15/PS</t>
  </si>
  <si>
    <t>SUMISTRO DE DOS MÁQUINAS LIMPIA PLAYAS Y DOS TRACTORES CON DESTINO SECCIÓN LIMPIEZA PLAYAS (Lote I)</t>
  </si>
  <si>
    <t>AGRO ATES, SL</t>
  </si>
  <si>
    <t>SUMISTRO DE DOS MÁQUINAS LIMPIA PLAYAS Y DOS TRACTORES CON DESTINO SECCIÓN LIMPIEZA PLAYAS (Lote II)</t>
  </si>
  <si>
    <t>Casli, S.A</t>
  </si>
  <si>
    <t>309/15/TC</t>
  </si>
  <si>
    <t>GESTOR INTEGRAL DE ARCHIVO</t>
  </si>
  <si>
    <t>Odilo TID SL</t>
  </si>
  <si>
    <t>311/15/AM</t>
  </si>
  <si>
    <t>ADQUISICION DEL TESORO DE PIEZAS DE PLATA DE LA SEGUNDA GUERRA PÚNICA PROCEDENTE DE ARMUÑA DE TAJUÑA</t>
  </si>
  <si>
    <t>D. GONZALO CORES URIA</t>
  </si>
  <si>
    <t>330/15/AC</t>
  </si>
  <si>
    <t>ADQUISICIÓN DE MOBILIARIO</t>
  </si>
  <si>
    <t>343/15/PS</t>
  </si>
  <si>
    <t xml:space="preserve"> TRABAJOS PARA LA EXPOSICION DE PRODUCCION PROPIA DEL MUSEU DE PREHISTORIA"PREHISTORIA Y COMIC"</t>
  </si>
  <si>
    <t>EDWINDO 4 MOCARO, SL</t>
  </si>
  <si>
    <t>8/16/AC</t>
  </si>
  <si>
    <t>10/16/AC</t>
  </si>
  <si>
    <t>ADQUISICION DE 2 MAMPARAS</t>
  </si>
  <si>
    <t>14/16/AC</t>
  </si>
  <si>
    <t>ADQUISICION DE MESA DE JUNTAS Y 8 SILLAS</t>
  </si>
  <si>
    <t>22/16/PS</t>
  </si>
  <si>
    <t>RENOVACIÓN DE 425 LICENCIAS CITRIX XENAPP ADVANCED</t>
  </si>
  <si>
    <t>Grupo Seidor S.A.</t>
  </si>
  <si>
    <t>35/16/AC</t>
  </si>
  <si>
    <t>ADQUISICIÓN DE MESA DE OFICINA Y BUC</t>
  </si>
  <si>
    <t>ACIERTOS VALENCIA, SA</t>
  </si>
  <si>
    <t>42/16/AM</t>
  </si>
  <si>
    <t>ASISTENCIA TECNICA PARA EL MANTENIMIENTO, MEJORAS Y ACTUALIZACIÓN DE LA PLATAFORMA MOODLE DEL SERVICIO DE FORMACIÓN</t>
  </si>
  <si>
    <t>Entornos de Formación, SL</t>
  </si>
  <si>
    <t>47/16/TC</t>
  </si>
  <si>
    <t>EDICIÓN DE PARTITURAS MUSICALES DENTRO DE LA CAMPAÑA RETROBEM LA NOSTRA MÚSICA. AÑO 2016</t>
  </si>
  <si>
    <t>Zona Límite Castellón SL</t>
  </si>
  <si>
    <t>51/16/AC</t>
  </si>
  <si>
    <t>ADQUISICIÓN DIVERSO MOBILIARIO</t>
  </si>
  <si>
    <t>Estarmovil, S.A</t>
  </si>
  <si>
    <t>52/16/AC</t>
  </si>
  <si>
    <t>ADQUISICIÓN DE UN ARMARIO METALICO</t>
  </si>
  <si>
    <t>53/16/AC</t>
  </si>
  <si>
    <t>ADQUISICION DIVERSO MOBILIARIO</t>
  </si>
  <si>
    <t>57/16/PS</t>
  </si>
  <si>
    <t>SEGURO DE ACCIDENTES DE LOS ALUMNOS DE LOS CENTROS ESCOLARES</t>
  </si>
  <si>
    <t>I - Privados</t>
  </si>
  <si>
    <t>Axa Seguros Generales SA Seguros Y Rease</t>
  </si>
  <si>
    <t>58/16/AC</t>
  </si>
  <si>
    <t>ADQUISICION MOBILIARIO CONSIGNA</t>
  </si>
  <si>
    <t>59/16/AM</t>
  </si>
  <si>
    <t>ACUERDO MARCO PARA EL SUMINISTRO DE PAPEL Y CARTULINA CON DESTINO A LA IMPRENTA PROVINCIAL</t>
  </si>
  <si>
    <t>INAPA ESPAÑA DISTRIBUCION DE PAPEL SLU</t>
  </si>
  <si>
    <t>60/16/PS</t>
  </si>
  <si>
    <t>SERVICIO DE MANTENIMIENTO Y SOPORTE DE LAS LICENCIAS ORACLE</t>
  </si>
  <si>
    <t>ORACLE IBERICA SRL</t>
  </si>
  <si>
    <t>64/16/AC</t>
  </si>
  <si>
    <t>ADQUISICION DE 6 SILLAS</t>
  </si>
  <si>
    <t>67/16/TC</t>
  </si>
  <si>
    <t>SOPORTE Y MANTENIMIENTO DE LA SOLUCIÓN DE GESTIÓN DE RECURSOS HUMANOS GINPIX7</t>
  </si>
  <si>
    <t>69/16/AC</t>
  </si>
  <si>
    <t>ADQUISICIÓN DE ARMARIO BAJO</t>
  </si>
  <si>
    <t>74/16/AC</t>
  </si>
  <si>
    <t>ADQUISICIÓN DE UN ARCHIVADOR METALICO</t>
  </si>
  <si>
    <t>75/16/AM</t>
  </si>
  <si>
    <t>ASISTENCIA TECNICA PARA EL MANTENIMIENTO DEL SISTEMA DE TRAMITACIÓN ELECTRÓNICA DE LOS PLANES PROVINCIALES DE COOPERACION MUNICIPAL</t>
  </si>
  <si>
    <t>76/16/AC</t>
  </si>
  <si>
    <t>ADQUISICIÓN DE 2 CAMARAS DE FOTOS+2 FUNDAS+2 TARJETAS MEMORIA</t>
  </si>
  <si>
    <t>79/16/AC</t>
  </si>
  <si>
    <t>ADQUISICIÓN DE 2 SILLAS</t>
  </si>
  <si>
    <t>82/16/CR</t>
  </si>
  <si>
    <t>ADQUISICION LIBRO "LEYES ADMINISTRATIVAS"</t>
  </si>
  <si>
    <t>90/16/AC</t>
  </si>
  <si>
    <t>ADQUISICIÓN SILLA RESPALDO ALTO</t>
  </si>
  <si>
    <t>98/16/AC</t>
  </si>
  <si>
    <t>ADQUISICÓN DE 1 SILLA</t>
  </si>
  <si>
    <t>100/16/NM</t>
  </si>
  <si>
    <t>MANTENIMIENTO Y ASISTENCIA TECNICA CENTROS ARCHIVÍSTICOS ALBALA</t>
  </si>
  <si>
    <t>102/16/TC</t>
  </si>
  <si>
    <t>SUMINISTRO DE ENERGIA ELECTRICA PARA LA DIPUTACION DE VALENCIA DERIVADO DE ACUERDO MARCO</t>
  </si>
  <si>
    <t>IBERDROLA CLIENTES, SAU</t>
  </si>
  <si>
    <t>104/16/AC</t>
  </si>
  <si>
    <t>ADQUISICION DIVERSOS SUMINISTROS</t>
  </si>
  <si>
    <t>105/16/AC</t>
  </si>
  <si>
    <t>ADQUISICIÓN DE 8 SILLAS</t>
  </si>
  <si>
    <t>106/16/AC</t>
  </si>
  <si>
    <t>ADQUISICION DE UNA BANCADA DE 3 PLAZAS</t>
  </si>
  <si>
    <t>109/16/AC</t>
  </si>
  <si>
    <t>ADQUISICIÓN DIVERSO MOBILIARIO (Lote I)</t>
  </si>
  <si>
    <t>ADQUISICIÓN DIVERSO MOBILIARIO (Lote II)</t>
  </si>
  <si>
    <t>ADQUISICIÓN DIVERSO MOBILIARIO (Lote III)</t>
  </si>
  <si>
    <t>110/16/AC</t>
  </si>
  <si>
    <t>ADQUISICIÓN DE 4 MONITORES DE TELEVISIÓN</t>
  </si>
  <si>
    <t>112/16/AC</t>
  </si>
  <si>
    <t>ADQUISICIÓN DE 5 SILLAS</t>
  </si>
  <si>
    <t>OFFICESTYLE HOMESTYLE, SL</t>
  </si>
  <si>
    <t>113/16/AC</t>
  </si>
  <si>
    <t>ADQUISICION DESTRUCTORA DE DOCUMENTOS</t>
  </si>
  <si>
    <t>114/16/CR</t>
  </si>
  <si>
    <t>ADQUISICION 10 RATONES (PMC GRUP FRA 1044537)</t>
  </si>
  <si>
    <t>117/16/CR</t>
  </si>
  <si>
    <t>ADQUISICIÓN LIBRO "CONTRATACIÓN PÚBLICA Y TRANSPARENCIA"</t>
  </si>
  <si>
    <t>118/16/CR</t>
  </si>
  <si>
    <t>ADQUISICIÓN MATERIAL OFICINA FUERA ACUERDO MARCO (OFFICE DEPOT FRA 30143155)</t>
  </si>
  <si>
    <t>119/16/AM</t>
  </si>
  <si>
    <t>SUSTITUCION DE LA LICENCIA ACTUAL EDITRAN (WINDOWS 2003) POR OTRA LICENCIA (WINDOWS 2012 RS)</t>
  </si>
  <si>
    <t>120/16/NM</t>
  </si>
  <si>
    <t>RENOVACION LICENCIAS DE USO DE GESDATOS</t>
  </si>
  <si>
    <t>GOVERTIS ADVISORY SERVICES, S.L.</t>
  </si>
  <si>
    <t>125/16/CR</t>
  </si>
  <si>
    <t xml:space="preserve">SERVICIO ENCUADERNACIÓN PARA EL NEGOCIADO DE CONVENIOS (AÑOS 2003, 2004 Y 2005) </t>
  </si>
  <si>
    <t>ENCUADERNACIONES FELPCO COOP.VAL</t>
  </si>
  <si>
    <t>127/16/AC</t>
  </si>
  <si>
    <t>130/16/CR</t>
  </si>
  <si>
    <t>SUSCRIPCIÓN EL CONSULTOR AYUNTAMIENTOS HACIENDAS LOCALES</t>
  </si>
  <si>
    <t>131/16/CR</t>
  </si>
  <si>
    <t>SUSCRIPCION EL CONSULTOR DE AYUNTAMIENTOS Y JUZGADOS</t>
  </si>
  <si>
    <t>132/16/NM</t>
  </si>
  <si>
    <t>INTERPÚBLICA NUEVA POBLACIÓN, BOLSA 690 HORAS</t>
  </si>
  <si>
    <t>Ia Soft Aragon S.L.</t>
  </si>
  <si>
    <t>134/16/AC</t>
  </si>
  <si>
    <t>ADQUISICIÓN DE UNA ENCUADERNADORA</t>
  </si>
  <si>
    <t>138/16/CR</t>
  </si>
  <si>
    <t>ADQUISICION MATERIAL OFICINA FUERA ACUERDO MARCO (FRA INFOPRODUCTS EMIT 1746)</t>
  </si>
  <si>
    <t>140/16/AC</t>
  </si>
  <si>
    <t>SUMINISTRO UNIFORMIDAD PERSONAL SUBALTERNO PARA LA DIPUTACION DE VALENCIA, DERIVADO ACUERDO MARCO CENTRAL DE COMPRAS</t>
  </si>
  <si>
    <t>ALBA VESTUARIO PROFESIONAL, S.A.U</t>
  </si>
  <si>
    <t>143/16/AC</t>
  </si>
  <si>
    <t>ADQUISICIÓN DE UN GESTOR DE TURNOS (OFICINA GANDIA)</t>
  </si>
  <si>
    <t>Idm Sistemas De Comunicación</t>
  </si>
  <si>
    <t>144/16/NM</t>
  </si>
  <si>
    <t xml:space="preserve">SERVICIO NACIONAL DE NOTICIAS, SERVICIO DE NOTICIAS EN LA COMUNIDAD VALENCIANA Y SERVICIO DE NOTICIAS DE AGENCIA EN VALENCIÀ CON EUROPA PRESS, </t>
  </si>
  <si>
    <t>Europa Press Delegaciones, S.A.</t>
  </si>
  <si>
    <t>146/16/CR</t>
  </si>
  <si>
    <t>ADQUISICIÓN SELLOS PARA LA CORPORACIÓN (FRAS ALEPUZ)</t>
  </si>
  <si>
    <t>Alepuz S.L.</t>
  </si>
  <si>
    <t>148/16/AC</t>
  </si>
  <si>
    <t>ADQUISICIÓN DE ESTANTERIAS METÁLICAS</t>
  </si>
  <si>
    <t>Mecalux Levante S.A.</t>
  </si>
  <si>
    <t>150/16/TC</t>
  </si>
  <si>
    <t>Servicios de aseguramiento de la producción de los sistemas informáticos gestionados por el Servicio de Informática derivado de Acuerdo Marco de Central de Compras</t>
  </si>
  <si>
    <t>SCC PENTEC UTE</t>
  </si>
  <si>
    <t>151/16/CR</t>
  </si>
  <si>
    <t>ADQUISICIÓN TUBOS ENVIO POSTAL</t>
  </si>
  <si>
    <t>154/16/NM</t>
  </si>
  <si>
    <t>ADQUISICIÓN ROPA TRABAJO Y EQUIPOS PROTECCIÓN INDIVIDUAL PARA PERSONAL DIPUTACIÓN</t>
  </si>
  <si>
    <t>PROIN PINILLA, S.L.</t>
  </si>
  <si>
    <t>155/16/AC</t>
  </si>
  <si>
    <t>ADQUISICION DE UN ARMARIO</t>
  </si>
  <si>
    <t>156/16/AC</t>
  </si>
  <si>
    <t>ADQUISICION DE UNA ENCUADERNADORA</t>
  </si>
  <si>
    <t>160/16/CR</t>
  </si>
  <si>
    <t>ADQUISICIÓN MATERIAL OFICINA FUERA ACUERDO MARCO(OFFICE DEPOT  30152283)</t>
  </si>
  <si>
    <t>163/16/AC</t>
  </si>
  <si>
    <t>167/16/NM</t>
  </si>
  <si>
    <t>SUMINISTRO DE DIVERSO MATERIAL INFORMÁTICO</t>
  </si>
  <si>
    <t>Inforein, SA</t>
  </si>
  <si>
    <t>174/16/NM</t>
  </si>
  <si>
    <t>DISTRIBUCION DE PUBLICACIONES DE LA INSTITUCIÓN ALFONSO EL MAGNÁNIMO</t>
  </si>
  <si>
    <t>SENDRA MARCO DISTRIBUCIÓ D' EDICIONS S.L.</t>
  </si>
  <si>
    <t>177/16/NM</t>
  </si>
  <si>
    <t>MANTENIMIENTO SERVIDORES CENTRALES</t>
  </si>
  <si>
    <t>179/16/CR</t>
  </si>
  <si>
    <t>ADQUISICIÓN 4 LIBROS</t>
  </si>
  <si>
    <t>182/16/CR</t>
  </si>
  <si>
    <t>ADQUISICIÓN SOPORTE TELEVISOR</t>
  </si>
  <si>
    <t>187/16/CR</t>
  </si>
  <si>
    <t>SUSCRIPCIÓN REVISTA ESTUDIOS LOCALES 2016</t>
  </si>
  <si>
    <t>188/16/CR</t>
  </si>
  <si>
    <t>SUSCRIPCIÓN AGRUPACIÓN REVISTA ESPAÑOLA DE DERECHO ADMINISTRATIVO</t>
  </si>
  <si>
    <t>191/16/NM</t>
  </si>
  <si>
    <t>IMPRESIÓN DEL CATÁLOGO DE LA ESCUELA DE ARTE SUPERIOR DE CERÁMICA DE MANISES (VALENCIA)</t>
  </si>
  <si>
    <t>Guada Impresores S.L</t>
  </si>
  <si>
    <t>205/16/CR</t>
  </si>
  <si>
    <t>ADQUISICIÓN MATERIAL OFICINA FUERA ACUERDO MARCO (FRA OFFICE DEPOT 30161559)</t>
  </si>
  <si>
    <t>206/16/CR</t>
  </si>
  <si>
    <t>ADQUISICIÓN PERCHERO</t>
  </si>
  <si>
    <t>207/16/CR</t>
  </si>
  <si>
    <t>ADQUISICION SELLOS PARA LA DIPUTACIÓN DE VALENCIA</t>
  </si>
  <si>
    <t>208/16/NM</t>
  </si>
  <si>
    <t>RENOVACIÓN DE CERTIFICADOS DE SELLO DE ÓRGANO</t>
  </si>
  <si>
    <t>INSTITUTO VALENCIANO DE FINANZAS</t>
  </si>
  <si>
    <t>211/16/CR</t>
  </si>
  <si>
    <t>SUSCRIPCIÓN LEVANTE DEL 18/05/2016 AL 31/12/2016</t>
  </si>
  <si>
    <t>220/16/CR</t>
  </si>
  <si>
    <t>ADQUISICIÓN MATERIAL FUERA ACUERDO MARCO (INFOPRODUCTS EMIT 2206)</t>
  </si>
  <si>
    <t>225/16/AC</t>
  </si>
  <si>
    <t>ADQUISICION 2000 HOJAS PAPEL TIMBRADO</t>
  </si>
  <si>
    <t>ADORACION REMOLÍ LAPIEDRA</t>
  </si>
  <si>
    <t>2. CONTRATOS MENORES ADJUDICADOS (ABRIL 2016 - JUNIO 2016)</t>
  </si>
  <si>
    <t>3. ADJUDICACIONES DERIVADAS ACUERDO MARCO (ABRIL 2016 - JUNIO 2016)</t>
  </si>
  <si>
    <t>4. DESISTIMIENTOS/RENUNCIAS CONTRATOS (ABRIL 2016 - JUNIO 2016)</t>
  </si>
  <si>
    <t>5. MODIFICACIONES CONTRATOS (ABRIL 2016 - JUNIO 2016)</t>
  </si>
  <si>
    <t>6. PRÓRROGAS CONTRATOS (ABRIL 2016 - JUNIO 2016)</t>
  </si>
  <si>
    <t>95/16/PS</t>
  </si>
  <si>
    <t>PRORROGA CONTRATO DE COMUNICACIONES DE LA DIPUTACION DE VALENCIA</t>
  </si>
  <si>
    <t>168/14/TC</t>
  </si>
  <si>
    <t>UTE CCCLIII TELEFONICA ESPAÑA SAU-TELEF MOVILES ESPAÑA SAU</t>
  </si>
  <si>
    <t>128/16/AM</t>
  </si>
  <si>
    <t>PRORROGA SERVICIO DE INFORMACIÓN AL PÚBLICO DE LOS MUEOS DE LA DIPUTACIÓN DE VALENCIA</t>
  </si>
  <si>
    <t>129/16/AM</t>
  </si>
  <si>
    <t>PRORROGA "GESTIÓ DE L'ESPAI D'EXPOSICIONS ESCALANTE DE LA DIPUTACION DE VALENCIA"</t>
  </si>
  <si>
    <t>128/13/AM</t>
  </si>
  <si>
    <t>152/16/AM</t>
  </si>
  <si>
    <t>PRORROGA DEL SUMINISTRO DE GAS NATURAL (GN) POR LA DIPUTACION DE VALENCIA SEGUN ACUERDO MARCO DE LA CENTRAL DE COMPRAS</t>
  </si>
  <si>
    <t>136/15/AM</t>
  </si>
  <si>
    <t>Gas Natural Servicios SDG, S.A.</t>
  </si>
  <si>
    <t>159/16/AM</t>
  </si>
  <si>
    <t>PRORROGA DEL SUMINISTRO DE GAS LICUADO DEL PETROLEO (GLP) POR LA DIPUTACION DE VALENCIA, SEGU ACUERDO MARCO DE LA CENTRAL DE COMPRAS</t>
  </si>
  <si>
    <t>125/15/AM</t>
  </si>
  <si>
    <t>Repsol Butano S.A.</t>
  </si>
  <si>
    <t>186/16/TC</t>
  </si>
  <si>
    <t>Prórroga del contrato de servicio de transporte escolar de alumnos del C.P. IVAF-Luis Fortich</t>
  </si>
  <si>
    <t>41/15/AIS</t>
  </si>
  <si>
    <t>UTE BUÑOL-IVAF</t>
  </si>
  <si>
    <t>210/16/PS</t>
  </si>
  <si>
    <t>PRÓRROGA SERVICIO DE MENSAJERIA PALACIO BATLIA</t>
  </si>
  <si>
    <t>96/15/PS</t>
  </si>
  <si>
    <t>FEREGAMA, SL</t>
  </si>
  <si>
    <t>7. PRÓRROGAS Y REVISIONES DE PRECIOS (ABRIL 2016 - JUNIO 2016)</t>
  </si>
  <si>
    <t>8. REVISIONES DE PRECIOS (ABRIL 2016 - JUNIO 2016)</t>
  </si>
  <si>
    <t>9. RESOLUCIONES DE CONTRATO (ABRIL 2016 - JUNIO 2016)</t>
  </si>
  <si>
    <t>257/15/JV</t>
  </si>
  <si>
    <t>RESOLUCION CONTRATO REDACCIÓN PROYECTO DE TERMINACION PLAN GENERAL MUNICIPAL DE ALCUBLAS</t>
  </si>
  <si>
    <t>154/09/FS</t>
  </si>
  <si>
    <t>Julio Lacomba Boix</t>
  </si>
  <si>
    <t>133/16/PS</t>
  </si>
  <si>
    <t>RESOLUCION CONTRATO SERVICIO CAFETERIA SITUADA EN LA BENEFICENCIA</t>
  </si>
  <si>
    <t>58/15/PS</t>
  </si>
  <si>
    <t>F - Administraciones especiales</t>
  </si>
  <si>
    <t>YEBRA 2002 SL</t>
  </si>
  <si>
    <t>10. CESIONES DE CONTRATO (ABRIL 2016 - JUNIO 2016)</t>
  </si>
  <si>
    <t>11. CONTRATOS DESIERTOS (ABRIL 2016 - JUNIO 2016)</t>
  </si>
  <si>
    <t>12. CONTRATOS NULOS (ABRIL 2016 - JUNIO 2016)</t>
  </si>
  <si>
    <t>13. ENCARGOS A MEDIOS PROPIOS (ABRIL 2016 - JUNIO 2016)</t>
  </si>
  <si>
    <t>ABRIL 2016 - JUNIO 2016</t>
  </si>
  <si>
    <t>PROHIBICIONES DE CONTRATAR</t>
  </si>
  <si>
    <t>Actualización a fecha:</t>
  </si>
  <si>
    <t>NIF/NIE</t>
  </si>
  <si>
    <t>Denominación Social</t>
  </si>
  <si>
    <t>Fecha del acuerdo</t>
  </si>
  <si>
    <t>Fecha inicio de la prohibición</t>
  </si>
  <si>
    <t>Fecha fin de la prohibición</t>
  </si>
  <si>
    <t>Efecto</t>
  </si>
  <si>
    <t>Autoridad</t>
  </si>
  <si>
    <t>B07910458</t>
  </si>
  <si>
    <t>ISLA VERDE JARDINERIA Y SERVICIOS S L</t>
  </si>
  <si>
    <t>Prohibición de contratar en el ámbito del Sector Público por el plazo de cinco años</t>
  </si>
  <si>
    <t>MINISTRO DE HACIENDA Y ADMINISTRACIONES PUBLICAS</t>
  </si>
  <si>
    <t>B51009629</t>
  </si>
  <si>
    <t>SYSCON CEUTA S L</t>
  </si>
  <si>
    <t>Prohibición de contratar en el ámbito de las Administraciones Públicas, por el plazo de cinco años.</t>
  </si>
  <si>
    <t>VICEPRESIDENTA DE ASUNTOS ECONOMICOS Y MINISTRA DE ECONOMIA Y HACIENDA</t>
  </si>
  <si>
    <t>B53255071</t>
  </si>
  <si>
    <t>CONSTRUCTORA DE OBRAS PUBLICAS Y URBANAS SUREXA SL</t>
  </si>
  <si>
    <t>GARCIA GARCIA,  EZEQUIEL</t>
  </si>
  <si>
    <t xml:space="preserve">Prohibición de contratar con el sector público por un plazo de tres años y nueve meses </t>
  </si>
  <si>
    <t>MORENO OTERO,  GREGORIO</t>
  </si>
  <si>
    <t>Prohibición para contratar con el sector público durante un plazo de 8 años.</t>
  </si>
  <si>
    <t>MURCIA LOPEZ,  DIEGO</t>
  </si>
  <si>
    <t>Prohibición para contratar con el sector público durante un plazo de 6 años.</t>
  </si>
  <si>
    <t>USACH PEREZ,  DANIEL SALVADOR</t>
  </si>
  <si>
    <t>Prohibición para contratar con el sector público durante un plazo de 5 años.</t>
  </si>
  <si>
    <t>RENESES SANZ,  ARTURO</t>
  </si>
  <si>
    <t xml:space="preserve">Prohibición para contratar con el sector público durante un plazo de 3 años. </t>
  </si>
  <si>
    <t>RUIZ RUIZ,  ANTONIO</t>
  </si>
  <si>
    <t>Prohibición para contratar con el sector público durante un plazo de 3 años.</t>
  </si>
  <si>
    <t>MARTINEZ PANIAGUA,  DANIEL</t>
  </si>
  <si>
    <t>SCARIATO MARTINEZ,  BEATRIZ IVONNE</t>
  </si>
  <si>
    <t xml:space="preserve">Prohibición para contratar con el sector público durante un plazo de 6 años. </t>
  </si>
  <si>
    <t>GONZALEZ ARTIAGA,  JESUS</t>
  </si>
  <si>
    <t xml:space="preserve">Prohibición para contratar con el sector público durante un plazo de 4 años. </t>
  </si>
  <si>
    <t>CANELO OLIVA,  JOSE MARIA</t>
  </si>
  <si>
    <t>CAMPAS BARRIOS,  JOSE MANUEL</t>
  </si>
  <si>
    <t xml:space="preserve">Prohibición para contratar con el sector público durante un plazo de 2 años. </t>
  </si>
  <si>
    <t>BATRES GARCIA,  MARIA</t>
  </si>
  <si>
    <t>OLMO SARMIENTO,  JOSE ANTONIO</t>
  </si>
  <si>
    <t>TORRES SALMERON, JOSE</t>
  </si>
  <si>
    <t xml:space="preserve">Prohibición para contratar con el sector público durante un plazo de 2 años y medio. </t>
  </si>
  <si>
    <t>MUÑOZ ESCOLANO,  MANUEL</t>
  </si>
  <si>
    <t>PICO ESTEVE,  MARCIAL</t>
  </si>
  <si>
    <t>MURCIA LOPEZ,  ANTONIO</t>
  </si>
  <si>
    <t>VIÑAS MARTIN,  ANTONIO</t>
  </si>
  <si>
    <t>RELUCIO CASTELLANOS,  FLORENTINO</t>
  </si>
  <si>
    <t xml:space="preserve">Prohibición para contratar con el sector público durante un plazo de 5 años. </t>
  </si>
  <si>
    <t>MEGINO GARCIA,  JOSE ANTONIO</t>
  </si>
  <si>
    <t xml:space="preserve">Prohibición para contratar con el sector público durante un plazo de 7 años. </t>
  </si>
  <si>
    <t>LOPEZ GARCIA,  JACINTO</t>
  </si>
  <si>
    <t>SOTO PRADOS,  JOSE MANUEL</t>
  </si>
  <si>
    <t>ALBIACH GALAN,  MIGUEL</t>
  </si>
  <si>
    <t>MORALEDA VILA,  FEDERICO</t>
  </si>
  <si>
    <t>MONREAL LAGO,  ENRIQUE</t>
  </si>
  <si>
    <t xml:space="preserve">Haber incurrido en la causa descrita en el artículo 60.1 letra a) del Texto Refundido de la Ley de Contratos del Sector Público RDL 3/2011, de 14 de Noviembre. </t>
  </si>
  <si>
    <t>JIMENEZ HERNANDEZ,  ANTONIO</t>
  </si>
  <si>
    <t>ESPADAFOR LLOBERA,  EULOGIO</t>
  </si>
  <si>
    <t xml:space="preserve">Prohibición para contratar con el sector público durante un plazo de 8 años. </t>
  </si>
  <si>
    <t>CASTAÑO ORTEGA,  CRISTOBAL</t>
  </si>
  <si>
    <t>YVANCOS MUÑIZ,  JOAQUIN</t>
  </si>
  <si>
    <t>POGGIO FLEULLER,  JOSE FELIX</t>
  </si>
  <si>
    <t>PIEDRA SOLDEVILLA,  JUAN RAFAEL MATIAS</t>
  </si>
  <si>
    <t xml:space="preserve">Prohibición para contratar con el sector público durante un plazo de 27 meses </t>
  </si>
  <si>
    <t>VIÑUELA ROALES,  ALBERTO</t>
  </si>
  <si>
    <t>DASI MARTINEZ,  FELIPE LUIS</t>
  </si>
  <si>
    <t>PEÑALVER GARCIA,  TEOFILO</t>
  </si>
  <si>
    <t>ESCRIVA BENEDITO,  FRANCISCO SALVADOR</t>
  </si>
  <si>
    <t>Todo el Sector PÃºblico</t>
  </si>
  <si>
    <t>JUZGADO DE LO PENAL NUMERO UNO DE VALENCIA</t>
  </si>
  <si>
    <t>B97390595</t>
  </si>
  <si>
    <t>J M H AUTOS VALENCIA S L</t>
  </si>
  <si>
    <t>JUZGADO DE LO PENAL NUMERO DIECISIETE DE VALENCIA</t>
  </si>
  <si>
    <t>B97493746</t>
  </si>
  <si>
    <t>CONSTRUCCIONES CONSFERSA S L</t>
  </si>
  <si>
    <t>B83092916</t>
  </si>
  <si>
    <t>OBRAS Y PROYECTOS SAIMA S L</t>
  </si>
  <si>
    <t>Todo el Sector Público</t>
  </si>
  <si>
    <t>PETRUS LABAYEN,  FRANCISCO ALEJANDRO</t>
  </si>
  <si>
    <t>IZQUIERDO JABEGA,  JOSE JULIAN</t>
  </si>
  <si>
    <t>POLICARPIO TORRES,  JOSE</t>
  </si>
  <si>
    <t>B96319215</t>
  </si>
  <si>
    <t>VINATESA S L</t>
  </si>
  <si>
    <t>ALVAREZ SUAREZ,  MARIA PILAR</t>
  </si>
  <si>
    <t>B15156532</t>
  </si>
  <si>
    <t>REHABILITACION INMOBILIARIA SAN ANDRES S L</t>
  </si>
  <si>
    <t>B11829975</t>
  </si>
  <si>
    <t>OBRITEJA S L</t>
  </si>
  <si>
    <t>HERRAEZ GARCIA,  MANUEL</t>
  </si>
  <si>
    <t>GONZALEZ SABORIDO,  JUAN CARLOS</t>
  </si>
  <si>
    <t>PETRUS LABAYEN,  GABRIEL IGNACIO</t>
  </si>
  <si>
    <t>ESCALE RIERA,  JOAN</t>
  </si>
  <si>
    <t>B53515250</t>
  </si>
  <si>
    <t>MACCY'S EXPORT S L</t>
  </si>
  <si>
    <t>JIMENEZ ROMAN,  JOSE</t>
  </si>
  <si>
    <t>B97240378</t>
  </si>
  <si>
    <t>ARUMANI EUROPEA S L</t>
  </si>
  <si>
    <t>MORA OLIVELLA,  EUGENIO</t>
  </si>
  <si>
    <t>URIACH ROGENT,  CARMEN</t>
  </si>
  <si>
    <t>B63497101</t>
  </si>
  <si>
    <t>PROMOCIONS INMOBILIARIES MODERNES S L</t>
  </si>
  <si>
    <t>SAIZ MAZA BENITO,  JAVIER</t>
  </si>
  <si>
    <t>EGEA ABELLAN,  BASILIO</t>
  </si>
  <si>
    <t>B53777108</t>
  </si>
  <si>
    <t>EXCLUSIVAS ZAZMAN S L</t>
  </si>
  <si>
    <t>ESCALE RIERA,  ROSARIO</t>
  </si>
  <si>
    <t>GARMENDIA GOIKOETXEA,  JOSU MIREN</t>
  </si>
  <si>
    <t>BARTIBAS HERRERO,  JOSE LUIS</t>
  </si>
  <si>
    <t>ESCOLANO MERI,  VICENTE</t>
  </si>
  <si>
    <t>DIAZ SARIEGO,  SERGIO</t>
  </si>
  <si>
    <t>SANSANO MEDINA,  MIGUEL ANGEL</t>
  </si>
  <si>
    <t>MONTES CASAS,  HORACIO</t>
  </si>
  <si>
    <t>VALVERDE BUENO,  JOSE LUIS</t>
  </si>
  <si>
    <t>MARTINEZ GAN,  SERGIO LUIS</t>
  </si>
  <si>
    <t>TAPIA CAMPOS,  RICARDO MIGUEL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</si>
</sst>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40A]_-;\-* #,##0.00\ [$€-40A]_-;_-* &quot;-&quot;??\ [$€-40A]_-;_-@_-"/>
    <numFmt numFmtId="165" formatCode="_-[$€-2]\ * #,##0.00_-;\-[$€-2]\ * #,##0.00_-;_-[$€-2]\ 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i/>
      <sz val="11"/>
      <color rgb="FF7F7F7F"/>
      <name val="Calibri"/>
      <family val="2"/>
      <scheme val="minor"/>
    </font>
    <font>
      <b/>
      <i/>
      <sz val="11"/>
      <color rgb="FF7F7F7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CC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/>
      </top>
      <bottom style="double">
        <color theme="4"/>
      </bottom>
      <diagonal/>
    </border>
    <border>
      <left/>
      <right style="thin">
        <color theme="4" tint="0.39997558519241921"/>
      </right>
      <top style="thin">
        <color theme="4"/>
      </top>
      <bottom style="double">
        <color theme="4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4" fillId="0" borderId="1" applyNumberFormat="0" applyFill="0" applyAlignment="0" applyProtection="0"/>
    <xf numFmtId="0" fontId="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4" fillId="0" borderId="1" xfId="2" applyAlignment="1">
      <alignment horizontal="center" vertical="center" wrapText="1"/>
    </xf>
    <xf numFmtId="164" fontId="4" fillId="0" borderId="1" xfId="2" applyNumberFormat="1" applyAlignment="1">
      <alignment horizontal="center" vertical="center"/>
    </xf>
    <xf numFmtId="9" fontId="4" fillId="0" borderId="1" xfId="2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64" fontId="0" fillId="0" borderId="3" xfId="0" applyNumberFormat="1" applyFont="1" applyBorder="1" applyAlignment="1">
      <alignment horizontal="center" vertical="center"/>
    </xf>
    <xf numFmtId="9" fontId="0" fillId="0" borderId="5" xfId="1" applyNumberFormat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64" fontId="0" fillId="3" borderId="3" xfId="0" applyNumberFormat="1" applyFont="1" applyFill="1" applyBorder="1" applyAlignment="1">
      <alignment horizontal="center" vertical="center"/>
    </xf>
    <xf numFmtId="9" fontId="0" fillId="3" borderId="5" xfId="1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164" fontId="0" fillId="4" borderId="3" xfId="0" applyNumberFormat="1" applyFont="1" applyFill="1" applyBorder="1" applyAlignment="1">
      <alignment horizontal="center" vertical="center"/>
    </xf>
    <xf numFmtId="9" fontId="0" fillId="4" borderId="5" xfId="1" applyNumberFormat="1" applyFont="1" applyFill="1" applyBorder="1" applyAlignment="1">
      <alignment horizontal="center" vertical="center"/>
    </xf>
    <xf numFmtId="0" fontId="4" fillId="0" borderId="7" xfId="2" applyFont="1" applyBorder="1" applyAlignment="1">
      <alignment horizontal="center" vertical="center" wrapText="1"/>
    </xf>
    <xf numFmtId="164" fontId="4" fillId="0" borderId="1" xfId="2" applyNumberFormat="1" applyFont="1" applyBorder="1" applyAlignment="1">
      <alignment horizontal="center" vertical="center"/>
    </xf>
    <xf numFmtId="9" fontId="4" fillId="0" borderId="8" xfId="2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5" fillId="0" borderId="0" xfId="4" applyFont="1"/>
    <xf numFmtId="0" fontId="8" fillId="5" borderId="0" xfId="5" applyFont="1" applyFill="1" applyBorder="1" applyAlignment="1">
      <alignment horizontal="right"/>
    </xf>
    <xf numFmtId="14" fontId="8" fillId="5" borderId="0" xfId="5" applyNumberFormat="1" applyFont="1" applyFill="1" applyBorder="1" applyAlignment="1">
      <alignment horizontal="left"/>
    </xf>
    <xf numFmtId="0" fontId="5" fillId="0" borderId="0" xfId="3" applyFont="1"/>
    <xf numFmtId="0" fontId="1" fillId="0" borderId="0" xfId="3"/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6">
    <cellStyle name="Encabezado 4" xfId="3" builtinId="19"/>
    <cellStyle name="Normal" xfId="0" builtinId="0"/>
    <cellStyle name="Porcentaje" xfId="1" builtinId="5"/>
    <cellStyle name="Texto explicativo" xfId="5" builtinId="53"/>
    <cellStyle name="Título" xfId="4" builtinId="15"/>
    <cellStyle name="Total" xfId="2" builtinId="25"/>
  </cellStyles>
  <dxfs count="200"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5" formatCode="_-[$€-2]\ * #,##0.00_-;\-[$€-2]\ * #,##0.00_-;_-[$€-2]\ * &quot;-&quot;??_-;_-@_-"/>
      <alignment horizontal="center" vertical="center" textRotation="0" wrapText="1" indent="0" justifyLastLine="0" shrinkToFit="0" readingOrder="0"/>
    </dxf>
    <dxf>
      <numFmt numFmtId="165" formatCode="_-[$€-2]\ * #,##0.00_-;\-[$€-2]\ * #,##0.00_-;_-[$€-2]\ * &quot;-&quot;??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4" formatCode="_-* #,##0.00\ [$€-40A]_-;\-* #,##0.00\ [$€-40A]_-;_-* &quot;-&quot;??\ [$€-40A]_-;_-@_-"/>
    </dxf>
    <dxf>
      <alignment horizontal="general" vertical="bottom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_tradnl" sz="1800" b="1" i="0" baseline="0">
                <a:effectLst/>
              </a:rPr>
              <a:t>Importe Adjudicación por Procedimiento</a:t>
            </a:r>
            <a:endParaRPr lang="es-ES_tradnl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16757919194526913"/>
          <c:y val="2.1621621621621623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strRef>
              <c:f>'1. Listado Contratos Adjudicado'!$D$94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 Listado Contratos Adjudicado'!$B$95:$B$102</c:f>
              <c:strCache>
                <c:ptCount val="8"/>
                <c:pt idx="0">
                  <c:v>ABIERTO</c:v>
                </c:pt>
                <c:pt idx="1">
                  <c:v>RESTRINGIDO</c:v>
                </c:pt>
                <c:pt idx="2">
                  <c:v>NEGOCIADO CON PUBLICIDAD</c:v>
                </c:pt>
                <c:pt idx="3">
                  <c:v>NEGOCIADO SIN PUBLICIDAD</c:v>
                </c:pt>
                <c:pt idx="4">
                  <c:v>ADQUISICIÓN CENTRALIZADA</c:v>
                </c:pt>
                <c:pt idx="5">
                  <c:v>CONTRATO MENOR</c:v>
                </c:pt>
                <c:pt idx="6">
                  <c:v>ADJUDICACIÓN DIRECTA</c:v>
                </c:pt>
                <c:pt idx="7">
                  <c:v>DERIVADO ACUERO MARCO</c:v>
                </c:pt>
              </c:strCache>
            </c:strRef>
          </c:cat>
          <c:val>
            <c:numRef>
              <c:f>'1. Listado Contratos Adjudicado'!$D$95:$D$102</c:f>
              <c:numCache>
                <c:formatCode>0%</c:formatCode>
                <c:ptCount val="8"/>
                <c:pt idx="0">
                  <c:v>0.30669393310689652</c:v>
                </c:pt>
                <c:pt idx="1">
                  <c:v>0</c:v>
                </c:pt>
                <c:pt idx="2">
                  <c:v>0</c:v>
                </c:pt>
                <c:pt idx="3">
                  <c:v>7.1543505052664227E-2</c:v>
                </c:pt>
                <c:pt idx="4">
                  <c:v>0</c:v>
                </c:pt>
                <c:pt idx="5">
                  <c:v>0.12784225227226609</c:v>
                </c:pt>
                <c:pt idx="6">
                  <c:v>8.5255787055267644E-3</c:v>
                </c:pt>
                <c:pt idx="7">
                  <c:v>0.4853947308626464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63-A141-9974-39A14857A9F7}"/>
            </c:ext>
          </c:extLst>
        </c:ser>
        <c:ser>
          <c:idx val="2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9563-A141-9974-39A14857A9F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340348062193359"/>
          <c:y val="0.23811665090258724"/>
          <c:w val="0.26992984906602124"/>
          <c:h val="0.7034023616243890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0"/>
          <c:order val="0"/>
          <c:tx>
            <c:v>Enero - Marzo 2016</c:v>
          </c:tx>
          <c:spPr>
            <a:solidFill>
              <a:schemeClr val="accent1"/>
            </a:solidFill>
          </c:spPr>
          <c:invertIfNegative val="0"/>
          <c:cat>
            <c:strRef>
              <c:f>'14. Comparativa'!$A$7:$A$14</c:f>
              <c:strCache>
                <c:ptCount val="8"/>
                <c:pt idx="0">
                  <c:v>ABIERTO</c:v>
                </c:pt>
                <c:pt idx="1">
                  <c:v>RESTRINGIDO</c:v>
                </c:pt>
                <c:pt idx="2">
                  <c:v>NEGOCIADO CON PUBLICIDAD</c:v>
                </c:pt>
                <c:pt idx="3">
                  <c:v>NEGOCIADO SIN PUBLICIDAD</c:v>
                </c:pt>
                <c:pt idx="4">
                  <c:v>ADQUISICIÓN CENTRALIZADA</c:v>
                </c:pt>
                <c:pt idx="5">
                  <c:v>CONTRATO MENOR</c:v>
                </c:pt>
                <c:pt idx="6">
                  <c:v>ADJUDICACIÓN DIRECTA</c:v>
                </c:pt>
                <c:pt idx="7">
                  <c:v>DERIVADO ACUERDO MARCO</c:v>
                </c:pt>
              </c:strCache>
            </c:strRef>
          </c:cat>
          <c:val>
            <c:numRef>
              <c:f>'14. Comparativa'!$B$7:$B$14</c:f>
              <c:numCache>
                <c:formatCode>_-* #,##0.00\ [$€-40A]_-;\-* #,##0.00\ [$€-40A]_-;_-* "-"??\ [$€-40A]_-;_-@_-</c:formatCode>
                <c:ptCount val="8"/>
                <c:pt idx="0">
                  <c:v>2420</c:v>
                </c:pt>
                <c:pt idx="1">
                  <c:v>0</c:v>
                </c:pt>
                <c:pt idx="2">
                  <c:v>0</c:v>
                </c:pt>
                <c:pt idx="3">
                  <c:v>168754.98</c:v>
                </c:pt>
                <c:pt idx="4">
                  <c:v>0</c:v>
                </c:pt>
                <c:pt idx="5">
                  <c:v>215122.38999999998</c:v>
                </c:pt>
                <c:pt idx="6">
                  <c:v>40038.490000000005</c:v>
                </c:pt>
                <c:pt idx="7">
                  <c:v>2811.16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4E-764C-85E5-D4F2949674A1}"/>
            </c:ext>
          </c:extLst>
        </c:ser>
        <c:ser>
          <c:idx val="1"/>
          <c:order val="1"/>
          <c:tx>
            <c:v>Abril - Junio 2016</c:v>
          </c:tx>
          <c:invertIfNegative val="0"/>
          <c:val>
            <c:numRef>
              <c:f>'14. Comparativa'!$D$7:$D$14</c:f>
              <c:numCache>
                <c:formatCode>_-* #,##0.00\ [$€-40A]_-;\-* #,##0.00\ [$€-40A]_-;_-* "-"??\ [$€-40A]_-;_-@_-</c:formatCode>
                <c:ptCount val="8"/>
                <c:pt idx="0">
                  <c:v>759178.02</c:v>
                </c:pt>
                <c:pt idx="1">
                  <c:v>0</c:v>
                </c:pt>
                <c:pt idx="2">
                  <c:v>0</c:v>
                </c:pt>
                <c:pt idx="3">
                  <c:v>177095.96</c:v>
                </c:pt>
                <c:pt idx="4">
                  <c:v>0</c:v>
                </c:pt>
                <c:pt idx="5">
                  <c:v>316455.65000000002</c:v>
                </c:pt>
                <c:pt idx="6">
                  <c:v>21103.88</c:v>
                </c:pt>
                <c:pt idx="7">
                  <c:v>1201526.9000000001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4E-764C-85E5-D4F294967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762424"/>
        <c:axId val="130763208"/>
        <c:axId val="132057440"/>
      </c:bar3DChart>
      <c:catAx>
        <c:axId val="130762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0763208"/>
        <c:crosses val="autoZero"/>
        <c:auto val="1"/>
        <c:lblAlgn val="ctr"/>
        <c:lblOffset val="100"/>
        <c:noMultiLvlLbl val="0"/>
      </c:catAx>
      <c:valAx>
        <c:axId val="130763208"/>
        <c:scaling>
          <c:orientation val="minMax"/>
        </c:scaling>
        <c:delete val="0"/>
        <c:axPos val="l"/>
        <c:majorGridlines/>
        <c:numFmt formatCode="_-* #,##0.00\ [$€-40A]_-;\-* #,##0.00\ [$€-40A]_-;_-* &quot;-&quot;??\ [$€-40A]_-;_-@_-" sourceLinked="1"/>
        <c:majorTickMark val="out"/>
        <c:minorTickMark val="none"/>
        <c:tickLblPos val="nextTo"/>
        <c:crossAx val="130762424"/>
        <c:crosses val="autoZero"/>
        <c:crossBetween val="between"/>
      </c:valAx>
      <c:serAx>
        <c:axId val="132057440"/>
        <c:scaling>
          <c:orientation val="minMax"/>
        </c:scaling>
        <c:delete val="0"/>
        <c:axPos val="b"/>
        <c:majorTickMark val="out"/>
        <c:minorTickMark val="none"/>
        <c:tickLblPos val="nextTo"/>
        <c:crossAx val="130763208"/>
        <c:crosses val="autoZero"/>
      </c:ser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</xdr:colOff>
      <xdr:row>105</xdr:row>
      <xdr:rowOff>83344</xdr:rowOff>
    </xdr:from>
    <xdr:to>
      <xdr:col>2</xdr:col>
      <xdr:colOff>35718</xdr:colOff>
      <xdr:row>123</xdr:row>
      <xdr:rowOff>178594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9525</xdr:rowOff>
    </xdr:from>
    <xdr:to>
      <xdr:col>7</xdr:col>
      <xdr:colOff>9524</xdr:colOff>
      <xdr:row>36</xdr:row>
      <xdr:rowOff>47625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7:P91" totalsRowShown="0" headerRowDxfId="199" dataDxfId="198">
  <autoFilter ref="A7:P91" xr:uid="{00000000-0009-0000-0100-000001000000}"/>
  <tableColumns count="16">
    <tableColumn id="1" xr3:uid="{00000000-0010-0000-0000-000001000000}" name="EXPEDIENTE" dataDxfId="197"/>
    <tableColumn id="2" xr3:uid="{00000000-0010-0000-0000-000002000000}" name="OBJETO" dataDxfId="196"/>
    <tableColumn id="3" xr3:uid="{00000000-0010-0000-0000-000003000000}" name="PROCEDIMIENTO ADJUDICACIÓN" dataDxfId="195"/>
    <tableColumn id="4" xr3:uid="{00000000-0010-0000-0000-000004000000}" name="TIPO CONTRATO" dataDxfId="194"/>
    <tableColumn id="18" xr3:uid="{00000000-0010-0000-0000-000012000000}" name="IMPORTE NETO PRESUPUESTO" dataDxfId="193"/>
    <tableColumn id="17" xr3:uid="{00000000-0010-0000-0000-000011000000}" name="IMPORTE TOTAL PRESUPUESTO" dataDxfId="192"/>
    <tableColumn id="22" xr3:uid="{00000000-0010-0000-0000-000016000000}" name="PUBLICACIÓN DOUE" dataDxfId="191"/>
    <tableColumn id="21" xr3:uid="{00000000-0010-0000-0000-000015000000}" name="PUBLICACIÓN BOE" dataDxfId="190"/>
    <tableColumn id="20" xr3:uid="{00000000-0010-0000-0000-000014000000}" name="PUBLICACIÓN BOP" dataDxfId="189"/>
    <tableColumn id="19" xr3:uid="{00000000-0010-0000-0000-000013000000}" name="PUBLICACIÓN PERFIL CONTRATANTE" dataDxfId="188"/>
    <tableColumn id="23" xr3:uid="{00000000-0010-0000-0000-000017000000}" name="LICITADORES PARTICIPANTES" dataDxfId="187"/>
    <tableColumn id="5" xr3:uid="{00000000-0010-0000-0000-000005000000}" name="CONTRATISTA" dataDxfId="186"/>
    <tableColumn id="6" xr3:uid="{00000000-0010-0000-0000-000006000000}" name="IMPORTE NETO ADJUDICACIÓN" dataDxfId="185"/>
    <tableColumn id="7" xr3:uid="{00000000-0010-0000-0000-000007000000}" name="IMPORTE TOTAL ADJUDICACIÓN" dataDxfId="184"/>
    <tableColumn id="8" xr3:uid="{00000000-0010-0000-0000-000008000000}" name="FECHA ADJUDICACIÓN" dataDxfId="183"/>
    <tableColumn id="9" xr3:uid="{00000000-0010-0000-0000-000009000000}" name="PLAZO EJECUCIÓN" dataDxfId="18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9000000}" name="Tabla1468111213" displayName="Tabla1468111213" ref="A7:G9" totalsRowShown="0" headerRowDxfId="80" dataDxfId="79">
  <autoFilter ref="A7:G9" xr:uid="{00000000-0009-0000-0100-00000C000000}"/>
  <tableColumns count="7">
    <tableColumn id="1" xr3:uid="{00000000-0010-0000-0900-000001000000}" name="EXPEDIENTE" dataDxfId="78"/>
    <tableColumn id="2" xr3:uid="{00000000-0010-0000-0900-000002000000}" name="OBJETO" dataDxfId="77"/>
    <tableColumn id="3" xr3:uid="{00000000-0010-0000-0900-000003000000}" name="PROCEDIMIENTO ADJUDICACIÓN" dataDxfId="76"/>
    <tableColumn id="4" xr3:uid="{00000000-0010-0000-0900-000004000000}" name="EXPEDIENTE RELACIONADO" dataDxfId="75"/>
    <tableColumn id="18" xr3:uid="{00000000-0010-0000-0900-000012000000}" name="TIPO CONTRATO" dataDxfId="74"/>
    <tableColumn id="17" xr3:uid="{00000000-0010-0000-0900-000011000000}" name="CONTRATISTA" dataDxfId="73"/>
    <tableColumn id="22" xr3:uid="{00000000-0010-0000-0900-000016000000}" name="FECHA RESOLUCIÓN" dataDxfId="72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A000000}" name="Tabla146811121314" displayName="Tabla146811121314" ref="A7:G8" totalsRowShown="0" headerRowDxfId="71" dataDxfId="70">
  <autoFilter ref="A7:G8" xr:uid="{00000000-0009-0000-0100-00000D000000}"/>
  <tableColumns count="7">
    <tableColumn id="1" xr3:uid="{00000000-0010-0000-0A00-000001000000}" name="EXPEDIENTE" dataDxfId="69"/>
    <tableColumn id="2" xr3:uid="{00000000-0010-0000-0A00-000002000000}" name="OBJETO" dataDxfId="68"/>
    <tableColumn id="3" xr3:uid="{00000000-0010-0000-0A00-000003000000}" name="PROCEDIMIENTO ADJUDICACIÓN" dataDxfId="67"/>
    <tableColumn id="4" xr3:uid="{00000000-0010-0000-0A00-000004000000}" name="EXPEDIENTE RELACIONADO" dataDxfId="66"/>
    <tableColumn id="18" xr3:uid="{00000000-0010-0000-0A00-000012000000}" name="TIPO CONTRATO" dataDxfId="65"/>
    <tableColumn id="17" xr3:uid="{00000000-0010-0000-0A00-000011000000}" name="CONTRATISTA" dataDxfId="64"/>
    <tableColumn id="22" xr3:uid="{00000000-0010-0000-0A00-000016000000}" name="FECHA CESIÓN" dataDxfId="63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B000000}" name="Tabla1916" displayName="Tabla1916" ref="A7:P8" totalsRowShown="0" headerRowDxfId="62" dataDxfId="61">
  <autoFilter ref="A7:P8" xr:uid="{00000000-0009-0000-0100-00000F000000}"/>
  <tableColumns count="16">
    <tableColumn id="1" xr3:uid="{00000000-0010-0000-0B00-000001000000}" name="EXPEDIENTE" dataDxfId="60"/>
    <tableColumn id="2" xr3:uid="{00000000-0010-0000-0B00-000002000000}" name="OBJETO" dataDxfId="59"/>
    <tableColumn id="3" xr3:uid="{00000000-0010-0000-0B00-000003000000}" name="PROCEDIMIENTO ADJUDICACIÓN" dataDxfId="58"/>
    <tableColumn id="4" xr3:uid="{00000000-0010-0000-0B00-000004000000}" name="TIPO CONTRATO" dataDxfId="57"/>
    <tableColumn id="18" xr3:uid="{00000000-0010-0000-0B00-000012000000}" name="IMPORTE NETO PRESUPUESTO" dataDxfId="56"/>
    <tableColumn id="17" xr3:uid="{00000000-0010-0000-0B00-000011000000}" name="IMPORTE TOTAL PRESUPUESTO" dataDxfId="55"/>
    <tableColumn id="22" xr3:uid="{00000000-0010-0000-0B00-000016000000}" name="PUBLICACIÓN DOUE" dataDxfId="54"/>
    <tableColumn id="21" xr3:uid="{00000000-0010-0000-0B00-000015000000}" name="PUBLICACIÓN BOE" dataDxfId="53"/>
    <tableColumn id="20" xr3:uid="{00000000-0010-0000-0B00-000014000000}" name="PUBLICACIÓN BOP" dataDxfId="52"/>
    <tableColumn id="19" xr3:uid="{00000000-0010-0000-0B00-000013000000}" name="PUBLICACIÓN PERFIL CONTRATANTE" dataDxfId="51"/>
    <tableColumn id="23" xr3:uid="{00000000-0010-0000-0B00-000017000000}" name="LICITADORES PARTICIPANTES" dataDxfId="50"/>
    <tableColumn id="5" xr3:uid="{00000000-0010-0000-0B00-000005000000}" name="CONTRATISTA" dataDxfId="49"/>
    <tableColumn id="6" xr3:uid="{00000000-0010-0000-0B00-000006000000}" name="IMPORTE NETO ADJUDICACIÓN" dataDxfId="48"/>
    <tableColumn id="7" xr3:uid="{00000000-0010-0000-0B00-000007000000}" name="IMPORTE TOTAL ADJUDICACIÓN" dataDxfId="47"/>
    <tableColumn id="8" xr3:uid="{00000000-0010-0000-0B00-000008000000}" name="FECHA DESIERTO" dataDxfId="46"/>
    <tableColumn id="9" xr3:uid="{00000000-0010-0000-0B00-000009000000}" name="PLAZO EJECUCIÓN" dataDxfId="45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C000000}" name="Tabla191617" displayName="Tabla191617" ref="A7:P8" totalsRowShown="0" headerRowDxfId="44" dataDxfId="43">
  <autoFilter ref="A7:P8" xr:uid="{00000000-0009-0000-0100-000010000000}"/>
  <tableColumns count="16">
    <tableColumn id="1" xr3:uid="{00000000-0010-0000-0C00-000001000000}" name="EXPEDIENTE" dataDxfId="42"/>
    <tableColumn id="2" xr3:uid="{00000000-0010-0000-0C00-000002000000}" name="OBJETO" dataDxfId="41"/>
    <tableColumn id="3" xr3:uid="{00000000-0010-0000-0C00-000003000000}" name="PROCEDIMIENTO ADJUDICACIÓN" dataDxfId="40"/>
    <tableColumn id="4" xr3:uid="{00000000-0010-0000-0C00-000004000000}" name="TIPO CONTRATO" dataDxfId="39"/>
    <tableColumn id="18" xr3:uid="{00000000-0010-0000-0C00-000012000000}" name="IMPORTE NETO PRESUPUESTO" dataDxfId="38"/>
    <tableColumn id="17" xr3:uid="{00000000-0010-0000-0C00-000011000000}" name="IMPORTE TOTAL PRESUPUESTO" dataDxfId="37"/>
    <tableColumn id="22" xr3:uid="{00000000-0010-0000-0C00-000016000000}" name="PUBLICACIÓN DOUE" dataDxfId="36"/>
    <tableColumn id="21" xr3:uid="{00000000-0010-0000-0C00-000015000000}" name="PUBLICACIÓN BOE" dataDxfId="35"/>
    <tableColumn id="20" xr3:uid="{00000000-0010-0000-0C00-000014000000}" name="PUBLICACIÓN BOP" dataDxfId="34"/>
    <tableColumn id="19" xr3:uid="{00000000-0010-0000-0C00-000013000000}" name="PUBLICACIÓN PERFIL CONTRATANTE" dataDxfId="33"/>
    <tableColumn id="23" xr3:uid="{00000000-0010-0000-0C00-000017000000}" name="LICITADORES PARTICIPANTES" dataDxfId="32"/>
    <tableColumn id="5" xr3:uid="{00000000-0010-0000-0C00-000005000000}" name="CONTRATISTA" dataDxfId="31"/>
    <tableColumn id="6" xr3:uid="{00000000-0010-0000-0C00-000006000000}" name="IMPORTE NETO ADJUDICACIÓN" dataDxfId="30"/>
    <tableColumn id="7" xr3:uid="{00000000-0010-0000-0C00-000007000000}" name="IMPORTE TOTAL ADJUDICACIÓN" dataDxfId="29"/>
    <tableColumn id="8" xr3:uid="{00000000-0010-0000-0C00-000008000000}" name="FECHA ADJUDICACIÓN" dataDxfId="28"/>
    <tableColumn id="9" xr3:uid="{00000000-0010-0000-0C00-000009000000}" name="PLAZO EJECUCIÓN" dataDxfId="27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D000000}" name="Tabla19161718" displayName="Tabla19161718" ref="A7:P8" insertRow="1" totalsRowShown="0" headerRowDxfId="26" dataDxfId="25">
  <autoFilter ref="A7:P8" xr:uid="{00000000-0009-0000-0100-000011000000}"/>
  <tableColumns count="16">
    <tableColumn id="1" xr3:uid="{00000000-0010-0000-0D00-000001000000}" name="EXPEDIENTE" dataDxfId="24"/>
    <tableColumn id="2" xr3:uid="{00000000-0010-0000-0D00-000002000000}" name="OBJETO" dataDxfId="23"/>
    <tableColumn id="3" xr3:uid="{00000000-0010-0000-0D00-000003000000}" name="PROCEDIMIENTO ADJUDICACIÓN" dataDxfId="22"/>
    <tableColumn id="4" xr3:uid="{00000000-0010-0000-0D00-000004000000}" name="TIPO CONTRATO" dataDxfId="21"/>
    <tableColumn id="18" xr3:uid="{00000000-0010-0000-0D00-000012000000}" name="IMPORTE NETO PRESUPUESTO" dataDxfId="20"/>
    <tableColumn id="17" xr3:uid="{00000000-0010-0000-0D00-000011000000}" name="IMPORTE TOTAL PRESUPUESTO" dataDxfId="19"/>
    <tableColumn id="22" xr3:uid="{00000000-0010-0000-0D00-000016000000}" name="PUBLICACIÓN DOUE" dataDxfId="18"/>
    <tableColumn id="21" xr3:uid="{00000000-0010-0000-0D00-000015000000}" name="PUBLICACIÓN BOE" dataDxfId="17"/>
    <tableColumn id="20" xr3:uid="{00000000-0010-0000-0D00-000014000000}" name="PUBLICACIÓN BOP" dataDxfId="16"/>
    <tableColumn id="19" xr3:uid="{00000000-0010-0000-0D00-000013000000}" name="PUBLICACIÓN PERFIL CONTRATANTE" dataDxfId="15"/>
    <tableColumn id="23" xr3:uid="{00000000-0010-0000-0D00-000017000000}" name="LICITADORES PARTICIPANTES" dataDxfId="14"/>
    <tableColumn id="5" xr3:uid="{00000000-0010-0000-0D00-000005000000}" name="CONTRATISTA" dataDxfId="13"/>
    <tableColumn id="6" xr3:uid="{00000000-0010-0000-0D00-000006000000}" name="IMPORTE NETO ADJUDICACIÓN" dataDxfId="12"/>
    <tableColumn id="7" xr3:uid="{00000000-0010-0000-0D00-000007000000}" name="IMPORTE TOTAL ADJUDICACIÓN" dataDxfId="11"/>
    <tableColumn id="8" xr3:uid="{00000000-0010-0000-0D00-000008000000}" name="FECHA ADJUDICACIÓN" dataDxfId="10"/>
    <tableColumn id="9" xr3:uid="{00000000-0010-0000-0D00-000009000000}" name="PLAZO EJECUCIÓN" dataDxfId="9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E000000}" name="Tabla17" displayName="Tabla17" ref="A7:G80" totalsRowShown="0" headerRowDxfId="8" dataDxfId="7">
  <autoFilter ref="A7:G80" xr:uid="{00000000-0009-0000-0100-000006000000}"/>
  <sortState xmlns:xlrd2="http://schemas.microsoft.com/office/spreadsheetml/2017/richdata2" ref="A8:G61">
    <sortCondition ref="B4:B57"/>
  </sortState>
  <tableColumns count="7">
    <tableColumn id="1" xr3:uid="{00000000-0010-0000-0E00-000001000000}" name="NIF/NIE" dataDxfId="6"/>
    <tableColumn id="2" xr3:uid="{00000000-0010-0000-0E00-000002000000}" name="Denominación Social" dataDxfId="5"/>
    <tableColumn id="3" xr3:uid="{00000000-0010-0000-0E00-000003000000}" name="Fecha del acuerdo" dataDxfId="4"/>
    <tableColumn id="4" xr3:uid="{00000000-0010-0000-0E00-000004000000}" name="Fecha inicio de la prohibición" dataDxfId="3"/>
    <tableColumn id="5" xr3:uid="{00000000-0010-0000-0E00-000005000000}" name="Fecha fin de la prohibición" dataDxfId="2"/>
    <tableColumn id="6" xr3:uid="{00000000-0010-0000-0E00-000006000000}" name="Efecto" dataDxfId="1"/>
    <tableColumn id="7" xr3:uid="{00000000-0010-0000-0E00-000007000000}" name="Autoridad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5" displayName="Tabla15" ref="B94:D103" headerRowCount="0" totalsRowShown="0">
  <tableColumns count="3">
    <tableColumn id="1" xr3:uid="{00000000-0010-0000-0100-000001000000}" name="Columna1" dataDxfId="181"/>
    <tableColumn id="2" xr3:uid="{00000000-0010-0000-0100-000002000000}" name="Columna2" dataDxfId="180"/>
    <tableColumn id="3" xr3:uid="{00000000-0010-0000-0100-000003000000}" name="Columna3" dataDxfId="179" dataCellStyle="Porcentaj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14" displayName="Tabla14" ref="A7:P22" totalsRowShown="0" headerRowDxfId="178" dataDxfId="177">
  <autoFilter ref="A7:P22" xr:uid="{00000000-0009-0000-0100-000003000000}"/>
  <tableColumns count="16">
    <tableColumn id="1" xr3:uid="{00000000-0010-0000-0200-000001000000}" name="EXPEDIENTE" dataDxfId="176"/>
    <tableColumn id="2" xr3:uid="{00000000-0010-0000-0200-000002000000}" name="OBJETO" dataDxfId="175"/>
    <tableColumn id="3" xr3:uid="{00000000-0010-0000-0200-000003000000}" name="PROCEDIMIENTO ADJUDICACIÓN" dataDxfId="174"/>
    <tableColumn id="4" xr3:uid="{00000000-0010-0000-0200-000004000000}" name="TIPO CONTRATO" dataDxfId="173"/>
    <tableColumn id="18" xr3:uid="{00000000-0010-0000-0200-000012000000}" name="IMPORTE NETO PRESUPUESTO" dataDxfId="172"/>
    <tableColumn id="17" xr3:uid="{00000000-0010-0000-0200-000011000000}" name="IMPORTE TOTAL PRESUPUESTO" dataDxfId="171"/>
    <tableColumn id="22" xr3:uid="{00000000-0010-0000-0200-000016000000}" name="PUBLICACIÓN DOUE" dataDxfId="170"/>
    <tableColumn id="21" xr3:uid="{00000000-0010-0000-0200-000015000000}" name="PUBLICACIÓN BOE" dataDxfId="169"/>
    <tableColumn id="20" xr3:uid="{00000000-0010-0000-0200-000014000000}" name="PUBLICACIÓN BOP" dataDxfId="168"/>
    <tableColumn id="19" xr3:uid="{00000000-0010-0000-0200-000013000000}" name="PUBLICACIÓN PERFIL CONTRATANTE" dataDxfId="167"/>
    <tableColumn id="23" xr3:uid="{00000000-0010-0000-0200-000017000000}" name="LICITADORES PARTICIPANTES" dataDxfId="166"/>
    <tableColumn id="5" xr3:uid="{00000000-0010-0000-0200-000005000000}" name="CONTRATISTA" dataDxfId="165"/>
    <tableColumn id="6" xr3:uid="{00000000-0010-0000-0200-000006000000}" name="IMPORTE NETO ADJUDICACIÓN" dataDxfId="164"/>
    <tableColumn id="7" xr3:uid="{00000000-0010-0000-0200-000007000000}" name="IMPORTE TOTAL ADJUDICACIÓN" dataDxfId="163"/>
    <tableColumn id="8" xr3:uid="{00000000-0010-0000-0200-000008000000}" name="FECHA ADJUDICACIÓN" dataDxfId="162"/>
    <tableColumn id="9" xr3:uid="{00000000-0010-0000-0200-000009000000}" name="PLAZO EJECUCIÓN" dataDxfId="16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a19" displayName="Tabla19" ref="A7:P10" totalsRowShown="0" headerRowDxfId="160" dataDxfId="159">
  <autoFilter ref="A7:P10" xr:uid="{00000000-0009-0000-0100-000008000000}"/>
  <tableColumns count="16">
    <tableColumn id="1" xr3:uid="{00000000-0010-0000-0300-000001000000}" name="EXPEDIENTE" dataDxfId="158"/>
    <tableColumn id="2" xr3:uid="{00000000-0010-0000-0300-000002000000}" name="OBJETO" dataDxfId="157"/>
    <tableColumn id="3" xr3:uid="{00000000-0010-0000-0300-000003000000}" name="PROCEDIMIENTO ADJUDICACIÓN" dataDxfId="156"/>
    <tableColumn id="4" xr3:uid="{00000000-0010-0000-0300-000004000000}" name="TIPO CONTRATO" dataDxfId="155"/>
    <tableColumn id="18" xr3:uid="{00000000-0010-0000-0300-000012000000}" name="IMPORTE NETO PRESUPUESTO" dataDxfId="154"/>
    <tableColumn id="17" xr3:uid="{00000000-0010-0000-0300-000011000000}" name="IMPORTE TOTAL PRESUPUESTO" dataDxfId="153"/>
    <tableColumn id="22" xr3:uid="{00000000-0010-0000-0300-000016000000}" name="PUBLICACIÓN DOUE" dataDxfId="152"/>
    <tableColumn id="21" xr3:uid="{00000000-0010-0000-0300-000015000000}" name="PUBLICACIÓN BOE" dataDxfId="151"/>
    <tableColumn id="20" xr3:uid="{00000000-0010-0000-0300-000014000000}" name="PUBLICACIÓN BOP" dataDxfId="150"/>
    <tableColumn id="19" xr3:uid="{00000000-0010-0000-0300-000013000000}" name="PUBLICACIÓN PERFIL CONTRATANTE" dataDxfId="149"/>
    <tableColumn id="23" xr3:uid="{00000000-0010-0000-0300-000017000000}" name="LICITADORES PARTICIPANTES" dataDxfId="148"/>
    <tableColumn id="5" xr3:uid="{00000000-0010-0000-0300-000005000000}" name="CONTRATISTA" dataDxfId="147"/>
    <tableColumn id="6" xr3:uid="{00000000-0010-0000-0300-000006000000}" name="IMPORTE NETO ADJUDICACIÓN" dataDxfId="146"/>
    <tableColumn id="7" xr3:uid="{00000000-0010-0000-0300-000007000000}" name="IMPORTE TOTAL ADJUDICACIÓN" dataDxfId="145"/>
    <tableColumn id="8" xr3:uid="{00000000-0010-0000-0300-000008000000}" name="FECHA ADJUDICACIÓN" dataDxfId="144"/>
    <tableColumn id="9" xr3:uid="{00000000-0010-0000-0300-000009000000}" name="PLAZO EJECUCIÓN" dataDxfId="14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a146" displayName="Tabla146" ref="A7:P8" insertRow="1" totalsRowShown="0" headerRowDxfId="142" dataDxfId="141">
  <autoFilter ref="A7:P8" xr:uid="{00000000-0009-0000-0100-000005000000}"/>
  <tableColumns count="16">
    <tableColumn id="1" xr3:uid="{00000000-0010-0000-0400-000001000000}" name="EXPEDIENTE" dataDxfId="140"/>
    <tableColumn id="2" xr3:uid="{00000000-0010-0000-0400-000002000000}" name="OBJETO" dataDxfId="139"/>
    <tableColumn id="3" xr3:uid="{00000000-0010-0000-0400-000003000000}" name="PROCEDIMIENTO ADJUDICACIÓN" dataDxfId="138"/>
    <tableColumn id="4" xr3:uid="{00000000-0010-0000-0400-000004000000}" name="TIPO CONTRATO" dataDxfId="137"/>
    <tableColumn id="18" xr3:uid="{00000000-0010-0000-0400-000012000000}" name="IMPORTE NETO PRESUPUESTO" dataDxfId="136"/>
    <tableColumn id="17" xr3:uid="{00000000-0010-0000-0400-000011000000}" name="IMPORTE TOTAL PRESUPUESTO" dataDxfId="135"/>
    <tableColumn id="22" xr3:uid="{00000000-0010-0000-0400-000016000000}" name="PUBLICACIÓN DOUE" dataDxfId="134"/>
    <tableColumn id="21" xr3:uid="{00000000-0010-0000-0400-000015000000}" name="PUBLICACIÓN BOE" dataDxfId="133"/>
    <tableColumn id="20" xr3:uid="{00000000-0010-0000-0400-000014000000}" name="PUBLICACIÓN BOP" dataDxfId="132"/>
    <tableColumn id="19" xr3:uid="{00000000-0010-0000-0400-000013000000}" name="PUBLICACIÓN PERFIL CONTRATANTE" dataDxfId="131"/>
    <tableColumn id="23" xr3:uid="{00000000-0010-0000-0400-000017000000}" name="LICITADORES PARTICIPANTES" dataDxfId="130"/>
    <tableColumn id="5" xr3:uid="{00000000-0010-0000-0400-000005000000}" name="CONTRATISTA" dataDxfId="129"/>
    <tableColumn id="6" xr3:uid="{00000000-0010-0000-0400-000006000000}" name="IMPORTE NETO ADJUDICACIÓN" dataDxfId="128"/>
    <tableColumn id="7" xr3:uid="{00000000-0010-0000-0400-000007000000}" name="IMPORTE TOTAL ADJUDICACIÓN" dataDxfId="127"/>
    <tableColumn id="8" xr3:uid="{00000000-0010-0000-0400-000008000000}" name="FECHA ADJUDICACIÓN" dataDxfId="126"/>
    <tableColumn id="9" xr3:uid="{00000000-0010-0000-0400-000009000000}" name="PLAZO EJECUCIÓN" dataDxfId="12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Tabla1468" displayName="Tabla1468" ref="A7:I8" totalsRowShown="0" headerRowDxfId="124" dataDxfId="123">
  <autoFilter ref="A7:I8" xr:uid="{00000000-0009-0000-0100-000007000000}"/>
  <tableColumns count="9">
    <tableColumn id="1" xr3:uid="{00000000-0010-0000-0500-000001000000}" name="EXPEDIENTE" dataDxfId="122"/>
    <tableColumn id="2" xr3:uid="{00000000-0010-0000-0500-000002000000}" name="OBJETO" dataDxfId="121"/>
    <tableColumn id="3" xr3:uid="{00000000-0010-0000-0500-000003000000}" name="PROCEDIMIENTO ADJUDICACIÓN" dataDxfId="120"/>
    <tableColumn id="4" xr3:uid="{00000000-0010-0000-0500-000004000000}" name="EXPEDIENTE RELACIONADO" dataDxfId="119"/>
    <tableColumn id="18" xr3:uid="{00000000-0010-0000-0500-000012000000}" name="TIPO CONTRATO" dataDxfId="118"/>
    <tableColumn id="17" xr3:uid="{00000000-0010-0000-0500-000011000000}" name="CONTRATISTA" dataDxfId="117"/>
    <tableColumn id="22" xr3:uid="{00000000-0010-0000-0500-000016000000}" name="IMPORTE NETO MODIFICACIÓN" dataDxfId="116"/>
    <tableColumn id="21" xr3:uid="{00000000-0010-0000-0500-000015000000}" name="IMPORTE TOTAL MODIFICACIÓN" dataDxfId="115"/>
    <tableColumn id="5" xr3:uid="{00000000-0010-0000-0500-000005000000}" name="FECHA MODIFICACIÓN" dataDxfId="114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la146811" displayName="Tabla146811" ref="A7:I14" totalsRowShown="0" headerRowDxfId="113" dataDxfId="112">
  <autoFilter ref="A7:I14" xr:uid="{00000000-0009-0000-0100-00000A000000}"/>
  <tableColumns count="9">
    <tableColumn id="1" xr3:uid="{00000000-0010-0000-0600-000001000000}" name="EXPEDIENTE" dataDxfId="111"/>
    <tableColumn id="2" xr3:uid="{00000000-0010-0000-0600-000002000000}" name="OBJETO" dataDxfId="110"/>
    <tableColumn id="3" xr3:uid="{00000000-0010-0000-0600-000003000000}" name="PROCEDIMIENTO ADJUDICACIÓN" dataDxfId="109"/>
    <tableColumn id="4" xr3:uid="{00000000-0010-0000-0600-000004000000}" name="EXPEDIENTE RELACIONADO" dataDxfId="108"/>
    <tableColumn id="18" xr3:uid="{00000000-0010-0000-0600-000012000000}" name="TIPO CONTRATO" dataDxfId="107"/>
    <tableColumn id="17" xr3:uid="{00000000-0010-0000-0600-000011000000}" name="CONTRATISTA" dataDxfId="106"/>
    <tableColumn id="22" xr3:uid="{00000000-0010-0000-0600-000016000000}" name="IMPORTE NETO PRÓRROGA" dataDxfId="105"/>
    <tableColumn id="21" xr3:uid="{00000000-0010-0000-0600-000015000000}" name="IMPORTE TOTAL PRÓRROGA" dataDxfId="104"/>
    <tableColumn id="5" xr3:uid="{00000000-0010-0000-0600-000005000000}" name="FECHA PRÓRROGA" dataDxfId="10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a1468115" displayName="Tabla1468115" ref="A7:I8" insertRow="1" totalsRowShown="0" headerRowDxfId="102" dataDxfId="101">
  <autoFilter ref="A7:I8" xr:uid="{00000000-0009-0000-0100-000004000000}"/>
  <tableColumns count="9">
    <tableColumn id="1" xr3:uid="{00000000-0010-0000-0700-000001000000}" name="EXPEDIENTE" dataDxfId="100"/>
    <tableColumn id="2" xr3:uid="{00000000-0010-0000-0700-000002000000}" name="OBJETO" dataDxfId="99"/>
    <tableColumn id="3" xr3:uid="{00000000-0010-0000-0700-000003000000}" name="PROCEDIMIENTO ADJUDICACIÓN" dataDxfId="98"/>
    <tableColumn id="4" xr3:uid="{00000000-0010-0000-0700-000004000000}" name="EXPEDIENTE RELACIONADO" dataDxfId="97"/>
    <tableColumn id="18" xr3:uid="{00000000-0010-0000-0700-000012000000}" name="TIPO CONTRATO" dataDxfId="96"/>
    <tableColumn id="17" xr3:uid="{00000000-0010-0000-0700-000011000000}" name="CONTRATISTA" dataDxfId="95"/>
    <tableColumn id="22" xr3:uid="{00000000-0010-0000-0700-000016000000}" name="IMPORTE NETO PRÓRROGA" dataDxfId="94"/>
    <tableColumn id="21" xr3:uid="{00000000-0010-0000-0700-000015000000}" name="IMPORTE TOTAL PRÓRROGA" dataDxfId="93"/>
    <tableColumn id="5" xr3:uid="{00000000-0010-0000-0700-000005000000}" name="FECHA PRÓRROGA" dataDxfId="92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8000000}" name="Tabla14681112" displayName="Tabla14681112" ref="A7:I8" totalsRowShown="0" headerRowDxfId="91" dataDxfId="90">
  <autoFilter ref="A7:I8" xr:uid="{00000000-0009-0000-0100-00000B000000}"/>
  <tableColumns count="9">
    <tableColumn id="1" xr3:uid="{00000000-0010-0000-0800-000001000000}" name="EXPEDIENTE" dataDxfId="89"/>
    <tableColumn id="2" xr3:uid="{00000000-0010-0000-0800-000002000000}" name="OBJETO" dataDxfId="88"/>
    <tableColumn id="3" xr3:uid="{00000000-0010-0000-0800-000003000000}" name="PROCEDIMIENTO ADJUDICACIÓN" dataDxfId="87"/>
    <tableColumn id="4" xr3:uid="{00000000-0010-0000-0800-000004000000}" name="EXPEDIENTE RELACIONADO" dataDxfId="86"/>
    <tableColumn id="18" xr3:uid="{00000000-0010-0000-0800-000012000000}" name="TIPO CONTRATO" dataDxfId="85"/>
    <tableColumn id="17" xr3:uid="{00000000-0010-0000-0800-000011000000}" name="CONTRATISTA" dataDxfId="84"/>
    <tableColumn id="22" xr3:uid="{00000000-0010-0000-0800-000016000000}" name="IMPORTE NETO REVISIÓN" dataDxfId="83"/>
    <tableColumn id="21" xr3:uid="{00000000-0010-0000-0800-000015000000}" name="IMPORTE TOTAL REVISIÓN" dataDxfId="82"/>
    <tableColumn id="5" xr3:uid="{00000000-0010-0000-0800-000005000000}" name="FECHA REVISIÓN DE PRECIOS" dataDxfId="8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15"/>
  <sheetViews>
    <sheetView topLeftCell="F1" zoomScale="80" zoomScaleNormal="80" workbookViewId="0">
      <selection sqref="A1:B1"/>
    </sheetView>
  </sheetViews>
  <sheetFormatPr baseColWidth="10" defaultRowHeight="15" x14ac:dyDescent="0.2"/>
  <cols>
    <col min="1" max="1" width="18" style="13" bestFit="1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  <col min="8" max="8" width="12.83203125" customWidth="1"/>
    <col min="9" max="9" width="14.6640625" customWidth="1"/>
    <col min="10" max="10" width="20.6640625" customWidth="1"/>
    <col min="11" max="11" width="20.6640625" bestFit="1" customWidth="1"/>
    <col min="12" max="12" width="22.83203125" customWidth="1"/>
    <col min="13" max="13" width="18.83203125" customWidth="1"/>
    <col min="14" max="14" width="24" customWidth="1"/>
    <col min="15" max="15" width="18.1640625" customWidth="1"/>
    <col min="16" max="16" width="14" customWidth="1"/>
  </cols>
  <sheetData>
    <row r="1" spans="1:16" ht="19" x14ac:dyDescent="0.25">
      <c r="A1" s="34" t="s">
        <v>75</v>
      </c>
      <c r="B1" s="34"/>
    </row>
    <row r="7" spans="1:16" s="2" customFormat="1" ht="30" customHeight="1" x14ac:dyDescent="0.2">
      <c r="A7" s="2" t="s">
        <v>0</v>
      </c>
      <c r="B7" s="2" t="s">
        <v>1</v>
      </c>
      <c r="C7" s="2" t="s">
        <v>7</v>
      </c>
      <c r="D7" s="2" t="s">
        <v>8</v>
      </c>
      <c r="E7" s="2" t="s">
        <v>9</v>
      </c>
      <c r="F7" s="2" t="s">
        <v>10</v>
      </c>
      <c r="G7" s="2" t="s">
        <v>15</v>
      </c>
      <c r="H7" s="2" t="s">
        <v>16</v>
      </c>
      <c r="I7" s="2" t="s">
        <v>17</v>
      </c>
      <c r="J7" s="2" t="s">
        <v>18</v>
      </c>
      <c r="K7" s="2" t="s">
        <v>19</v>
      </c>
      <c r="L7" s="2" t="s">
        <v>6</v>
      </c>
      <c r="M7" s="2" t="s">
        <v>13</v>
      </c>
      <c r="N7" s="2" t="s">
        <v>14</v>
      </c>
      <c r="O7" s="2" t="s">
        <v>11</v>
      </c>
      <c r="P7" s="2" t="s">
        <v>12</v>
      </c>
    </row>
    <row r="8" spans="1:16" ht="30" customHeight="1" x14ac:dyDescent="0.2">
      <c r="A8" s="12" t="s">
        <v>76</v>
      </c>
      <c r="B8" s="1" t="s">
        <v>77</v>
      </c>
      <c r="C8" s="2" t="s">
        <v>50</v>
      </c>
      <c r="D8" s="2" t="s">
        <v>78</v>
      </c>
      <c r="E8" s="3">
        <v>274319.61</v>
      </c>
      <c r="F8" s="3">
        <v>331926.73</v>
      </c>
      <c r="G8" s="4"/>
      <c r="H8" s="4"/>
      <c r="I8" s="4">
        <v>42342</v>
      </c>
      <c r="J8" s="4">
        <v>42342</v>
      </c>
      <c r="K8" s="2">
        <v>25</v>
      </c>
      <c r="L8" s="2" t="s">
        <v>79</v>
      </c>
      <c r="M8" s="3">
        <v>163403.06</v>
      </c>
      <c r="N8" s="3">
        <v>197717.7</v>
      </c>
      <c r="O8" s="4">
        <v>42479</v>
      </c>
      <c r="P8" s="2">
        <v>4</v>
      </c>
    </row>
    <row r="9" spans="1:16" ht="30" customHeight="1" x14ac:dyDescent="0.2">
      <c r="A9" s="12" t="s">
        <v>80</v>
      </c>
      <c r="B9" s="1" t="s">
        <v>81</v>
      </c>
      <c r="C9" s="2" t="s">
        <v>50</v>
      </c>
      <c r="D9" s="2" t="s">
        <v>3</v>
      </c>
      <c r="E9" s="3">
        <v>265261.7</v>
      </c>
      <c r="F9" s="3">
        <v>320966.65999999997</v>
      </c>
      <c r="G9" s="4">
        <v>42203</v>
      </c>
      <c r="H9" s="4">
        <v>42206</v>
      </c>
      <c r="I9" s="4">
        <v>42212</v>
      </c>
      <c r="J9" s="4">
        <v>42205</v>
      </c>
      <c r="K9" s="2">
        <v>7</v>
      </c>
      <c r="L9" s="2" t="s">
        <v>82</v>
      </c>
      <c r="M9" s="3">
        <v>158208.79999999999</v>
      </c>
      <c r="N9" s="3">
        <v>191432.65</v>
      </c>
      <c r="O9" s="4">
        <v>42500</v>
      </c>
      <c r="P9" s="2">
        <v>24</v>
      </c>
    </row>
    <row r="10" spans="1:16" ht="30" customHeight="1" x14ac:dyDescent="0.2">
      <c r="A10" s="12" t="s">
        <v>83</v>
      </c>
      <c r="B10" s="1" t="s">
        <v>84</v>
      </c>
      <c r="C10" s="2" t="s">
        <v>50</v>
      </c>
      <c r="D10" s="2" t="s">
        <v>3</v>
      </c>
      <c r="E10" s="3">
        <v>16540</v>
      </c>
      <c r="F10" s="3">
        <v>20013.400000000001</v>
      </c>
      <c r="G10" s="4"/>
      <c r="H10" s="4"/>
      <c r="I10" s="4">
        <v>42331</v>
      </c>
      <c r="J10" s="4"/>
      <c r="K10" s="2">
        <v>5</v>
      </c>
      <c r="L10" s="2" t="s">
        <v>85</v>
      </c>
      <c r="M10" s="3">
        <v>12948.9</v>
      </c>
      <c r="N10" s="3">
        <v>15668.17</v>
      </c>
      <c r="O10" s="4">
        <v>42472</v>
      </c>
      <c r="P10" s="2">
        <v>12</v>
      </c>
    </row>
    <row r="11" spans="1:16" ht="30" customHeight="1" x14ac:dyDescent="0.2">
      <c r="A11" s="12" t="s">
        <v>86</v>
      </c>
      <c r="B11" s="1" t="s">
        <v>87</v>
      </c>
      <c r="C11" s="2" t="s">
        <v>50</v>
      </c>
      <c r="D11" s="2" t="s">
        <v>3</v>
      </c>
      <c r="E11" s="3">
        <v>20000</v>
      </c>
      <c r="F11" s="3">
        <v>24200</v>
      </c>
      <c r="G11" s="4"/>
      <c r="H11" s="4"/>
      <c r="I11" s="4">
        <v>42331</v>
      </c>
      <c r="J11" s="4">
        <v>42331</v>
      </c>
      <c r="K11" s="2">
        <v>9</v>
      </c>
      <c r="L11" s="2" t="s">
        <v>88</v>
      </c>
      <c r="M11" s="3">
        <v>17000</v>
      </c>
      <c r="N11" s="3">
        <v>20570</v>
      </c>
      <c r="O11" s="4">
        <v>42541</v>
      </c>
      <c r="P11" s="2">
        <v>3</v>
      </c>
    </row>
    <row r="12" spans="1:16" ht="30" customHeight="1" x14ac:dyDescent="0.2">
      <c r="A12" s="12" t="s">
        <v>89</v>
      </c>
      <c r="B12" s="1" t="s">
        <v>90</v>
      </c>
      <c r="C12" s="2" t="s">
        <v>50</v>
      </c>
      <c r="D12" s="2" t="s">
        <v>2</v>
      </c>
      <c r="E12" s="3">
        <v>55000</v>
      </c>
      <c r="F12" s="3">
        <v>66550</v>
      </c>
      <c r="G12" s="4">
        <v>42383</v>
      </c>
      <c r="H12" s="4">
        <v>42405</v>
      </c>
      <c r="I12" s="4">
        <v>42397</v>
      </c>
      <c r="J12" s="4">
        <v>42383</v>
      </c>
      <c r="K12" s="2">
        <v>32</v>
      </c>
      <c r="L12" s="2" t="s">
        <v>91</v>
      </c>
      <c r="M12" s="3">
        <v>51000</v>
      </c>
      <c r="N12" s="3">
        <v>61710</v>
      </c>
      <c r="O12" s="4">
        <v>42514</v>
      </c>
      <c r="P12" s="2">
        <v>1</v>
      </c>
    </row>
    <row r="13" spans="1:16" ht="30" customHeight="1" x14ac:dyDescent="0.2">
      <c r="A13" s="12" t="s">
        <v>89</v>
      </c>
      <c r="B13" s="1" t="s">
        <v>92</v>
      </c>
      <c r="C13" s="2" t="s">
        <v>50</v>
      </c>
      <c r="D13" s="2" t="s">
        <v>2</v>
      </c>
      <c r="E13" s="3">
        <v>55000</v>
      </c>
      <c r="F13" s="3">
        <v>66550</v>
      </c>
      <c r="G13" s="4">
        <v>42383</v>
      </c>
      <c r="H13" s="4">
        <v>42405</v>
      </c>
      <c r="I13" s="4">
        <v>42397</v>
      </c>
      <c r="J13" s="4">
        <v>42383</v>
      </c>
      <c r="K13" s="2">
        <v>32</v>
      </c>
      <c r="L13" s="2" t="s">
        <v>93</v>
      </c>
      <c r="M13" s="3">
        <v>54700</v>
      </c>
      <c r="N13" s="3">
        <v>66187</v>
      </c>
      <c r="O13" s="4">
        <v>42514</v>
      </c>
      <c r="P13" s="2">
        <v>1</v>
      </c>
    </row>
    <row r="14" spans="1:16" ht="30" customHeight="1" x14ac:dyDescent="0.2">
      <c r="A14" s="12" t="s">
        <v>94</v>
      </c>
      <c r="B14" s="1" t="s">
        <v>95</v>
      </c>
      <c r="C14" s="2" t="s">
        <v>50</v>
      </c>
      <c r="D14" s="2" t="s">
        <v>2</v>
      </c>
      <c r="E14" s="3">
        <v>43771.07</v>
      </c>
      <c r="F14" s="3">
        <v>52962.99</v>
      </c>
      <c r="G14" s="4"/>
      <c r="H14" s="4"/>
      <c r="I14" s="4">
        <v>42394</v>
      </c>
      <c r="J14" s="4">
        <v>42394</v>
      </c>
      <c r="K14" s="2">
        <v>2</v>
      </c>
      <c r="L14" s="2" t="s">
        <v>96</v>
      </c>
      <c r="M14" s="3">
        <v>38500</v>
      </c>
      <c r="N14" s="3">
        <v>46585</v>
      </c>
      <c r="O14" s="4">
        <v>42536</v>
      </c>
      <c r="P14" s="2">
        <v>5</v>
      </c>
    </row>
    <row r="15" spans="1:16" ht="30" customHeight="1" x14ac:dyDescent="0.2">
      <c r="A15" s="12" t="s">
        <v>97</v>
      </c>
      <c r="B15" s="1" t="s">
        <v>98</v>
      </c>
      <c r="C15" s="2" t="s">
        <v>51</v>
      </c>
      <c r="D15" s="2" t="s">
        <v>2</v>
      </c>
      <c r="E15" s="3">
        <v>60000</v>
      </c>
      <c r="F15" s="3">
        <v>60000</v>
      </c>
      <c r="G15" s="4"/>
      <c r="H15" s="4"/>
      <c r="I15" s="4"/>
      <c r="J15" s="4"/>
      <c r="K15" s="2">
        <v>1</v>
      </c>
      <c r="L15" s="2" t="s">
        <v>99</v>
      </c>
      <c r="M15" s="3">
        <v>60000</v>
      </c>
      <c r="N15" s="3">
        <v>60000</v>
      </c>
      <c r="O15" s="4">
        <v>42495</v>
      </c>
      <c r="P15" s="2">
        <v>1</v>
      </c>
    </row>
    <row r="16" spans="1:16" ht="30" customHeight="1" x14ac:dyDescent="0.2">
      <c r="A16" s="12" t="s">
        <v>100</v>
      </c>
      <c r="B16" s="1" t="s">
        <v>101</v>
      </c>
      <c r="C16" s="2" t="s">
        <v>52</v>
      </c>
      <c r="D16" s="2" t="s">
        <v>2</v>
      </c>
      <c r="E16" s="3">
        <v>616.36</v>
      </c>
      <c r="F16" s="3">
        <v>745.8</v>
      </c>
      <c r="G16" s="4"/>
      <c r="H16" s="4"/>
      <c r="I16" s="4"/>
      <c r="J16" s="4"/>
      <c r="K16" s="2">
        <v>1</v>
      </c>
      <c r="L16" s="2" t="s">
        <v>57</v>
      </c>
      <c r="M16" s="3">
        <v>616.36</v>
      </c>
      <c r="N16" s="3">
        <v>745.8</v>
      </c>
      <c r="O16" s="4">
        <v>42475</v>
      </c>
      <c r="P16" s="2"/>
    </row>
    <row r="17" spans="1:16" ht="30" customHeight="1" x14ac:dyDescent="0.2">
      <c r="A17" s="12" t="s">
        <v>102</v>
      </c>
      <c r="B17" s="1" t="s">
        <v>103</v>
      </c>
      <c r="C17" s="2" t="s">
        <v>50</v>
      </c>
      <c r="D17" s="2" t="s">
        <v>3</v>
      </c>
      <c r="E17" s="3">
        <v>70000</v>
      </c>
      <c r="F17" s="3">
        <v>84700</v>
      </c>
      <c r="G17" s="4"/>
      <c r="H17" s="4"/>
      <c r="I17" s="4">
        <v>42433</v>
      </c>
      <c r="J17" s="4">
        <v>42433</v>
      </c>
      <c r="K17" s="2">
        <v>4</v>
      </c>
      <c r="L17" s="2" t="s">
        <v>104</v>
      </c>
      <c r="M17" s="3">
        <v>62990</v>
      </c>
      <c r="N17" s="3">
        <v>76217.899999999994</v>
      </c>
      <c r="O17" s="4">
        <v>42489</v>
      </c>
      <c r="P17" s="2">
        <v>2</v>
      </c>
    </row>
    <row r="18" spans="1:16" ht="30" customHeight="1" x14ac:dyDescent="0.2">
      <c r="A18" s="12" t="s">
        <v>105</v>
      </c>
      <c r="B18" s="1" t="s">
        <v>58</v>
      </c>
      <c r="C18" s="2" t="s">
        <v>52</v>
      </c>
      <c r="D18" s="2" t="s">
        <v>2</v>
      </c>
      <c r="E18" s="3">
        <v>129.56</v>
      </c>
      <c r="F18" s="3">
        <v>156.77000000000001</v>
      </c>
      <c r="G18" s="4"/>
      <c r="H18" s="4"/>
      <c r="I18" s="4"/>
      <c r="J18" s="4"/>
      <c r="K18" s="2">
        <v>1</v>
      </c>
      <c r="L18" s="2" t="s">
        <v>4</v>
      </c>
      <c r="M18" s="3">
        <v>129.56</v>
      </c>
      <c r="N18" s="3">
        <v>156.77000000000001</v>
      </c>
      <c r="O18" s="4">
        <v>42500</v>
      </c>
      <c r="P18" s="2"/>
    </row>
    <row r="19" spans="1:16" ht="30" customHeight="1" x14ac:dyDescent="0.2">
      <c r="A19" s="12" t="s">
        <v>106</v>
      </c>
      <c r="B19" s="1" t="s">
        <v>107</v>
      </c>
      <c r="C19" s="2" t="s">
        <v>52</v>
      </c>
      <c r="D19" s="2" t="s">
        <v>2</v>
      </c>
      <c r="E19" s="3">
        <v>413</v>
      </c>
      <c r="F19" s="3">
        <v>499.73</v>
      </c>
      <c r="G19" s="4"/>
      <c r="H19" s="4"/>
      <c r="I19" s="4"/>
      <c r="J19" s="4"/>
      <c r="K19" s="2">
        <v>1</v>
      </c>
      <c r="L19" s="2" t="s">
        <v>57</v>
      </c>
      <c r="M19" s="3">
        <v>413</v>
      </c>
      <c r="N19" s="3">
        <v>499.73</v>
      </c>
      <c r="O19" s="4">
        <v>42472</v>
      </c>
      <c r="P19" s="2"/>
    </row>
    <row r="20" spans="1:16" ht="30" customHeight="1" x14ac:dyDescent="0.2">
      <c r="A20" s="12" t="s">
        <v>108</v>
      </c>
      <c r="B20" s="1" t="s">
        <v>109</v>
      </c>
      <c r="C20" s="2" t="s">
        <v>52</v>
      </c>
      <c r="D20" s="2" t="s">
        <v>2</v>
      </c>
      <c r="E20" s="3">
        <v>479.34</v>
      </c>
      <c r="F20" s="3">
        <v>580</v>
      </c>
      <c r="G20" s="4"/>
      <c r="H20" s="4"/>
      <c r="I20" s="4"/>
      <c r="J20" s="4"/>
      <c r="K20" s="2">
        <v>1</v>
      </c>
      <c r="L20" s="2" t="s">
        <v>57</v>
      </c>
      <c r="M20" s="3">
        <v>479.34</v>
      </c>
      <c r="N20" s="3">
        <v>580</v>
      </c>
      <c r="O20" s="4">
        <v>42479</v>
      </c>
      <c r="P20" s="2"/>
    </row>
    <row r="21" spans="1:16" ht="30" customHeight="1" x14ac:dyDescent="0.2">
      <c r="A21" s="12" t="s">
        <v>110</v>
      </c>
      <c r="B21" s="1" t="s">
        <v>111</v>
      </c>
      <c r="C21" s="2" t="s">
        <v>5</v>
      </c>
      <c r="D21" s="2" t="s">
        <v>3</v>
      </c>
      <c r="E21" s="3">
        <v>14695</v>
      </c>
      <c r="F21" s="3">
        <v>17780.95</v>
      </c>
      <c r="G21" s="4"/>
      <c r="H21" s="4"/>
      <c r="I21" s="4"/>
      <c r="J21" s="4"/>
      <c r="K21" s="2">
        <v>1</v>
      </c>
      <c r="L21" s="2" t="s">
        <v>112</v>
      </c>
      <c r="M21" s="3">
        <v>14695</v>
      </c>
      <c r="N21" s="3">
        <v>17780.95</v>
      </c>
      <c r="O21" s="4">
        <v>42466</v>
      </c>
      <c r="P21" s="2"/>
    </row>
    <row r="22" spans="1:16" ht="30" customHeight="1" x14ac:dyDescent="0.2">
      <c r="A22" s="12" t="s">
        <v>113</v>
      </c>
      <c r="B22" s="1" t="s">
        <v>114</v>
      </c>
      <c r="C22" s="2" t="s">
        <v>52</v>
      </c>
      <c r="D22" s="2" t="s">
        <v>2</v>
      </c>
      <c r="E22" s="3">
        <v>199</v>
      </c>
      <c r="F22" s="3">
        <v>240.79</v>
      </c>
      <c r="G22" s="4"/>
      <c r="H22" s="4"/>
      <c r="I22" s="4"/>
      <c r="J22" s="4"/>
      <c r="K22" s="2">
        <v>1</v>
      </c>
      <c r="L22" s="2" t="s">
        <v>115</v>
      </c>
      <c r="M22" s="3">
        <v>199</v>
      </c>
      <c r="N22" s="3">
        <v>240.79</v>
      </c>
      <c r="O22" s="4">
        <v>42474</v>
      </c>
      <c r="P22" s="2"/>
    </row>
    <row r="23" spans="1:16" ht="30" customHeight="1" x14ac:dyDescent="0.2">
      <c r="A23" s="12" t="s">
        <v>116</v>
      </c>
      <c r="B23" s="1" t="s">
        <v>117</v>
      </c>
      <c r="C23" s="2" t="s">
        <v>51</v>
      </c>
      <c r="D23" s="2" t="s">
        <v>3</v>
      </c>
      <c r="E23" s="3">
        <v>53200</v>
      </c>
      <c r="F23" s="3">
        <v>64372</v>
      </c>
      <c r="G23" s="4"/>
      <c r="H23" s="4"/>
      <c r="I23" s="4"/>
      <c r="J23" s="4"/>
      <c r="K23" s="2">
        <v>3</v>
      </c>
      <c r="L23" s="2" t="s">
        <v>118</v>
      </c>
      <c r="M23" s="3">
        <v>51100</v>
      </c>
      <c r="N23" s="3">
        <v>61831</v>
      </c>
      <c r="O23" s="4">
        <v>42500</v>
      </c>
      <c r="P23" s="2">
        <v>12</v>
      </c>
    </row>
    <row r="24" spans="1:16" ht="30" customHeight="1" x14ac:dyDescent="0.2">
      <c r="A24" s="12" t="s">
        <v>119</v>
      </c>
      <c r="B24" s="1" t="s">
        <v>120</v>
      </c>
      <c r="C24" s="2" t="s">
        <v>50</v>
      </c>
      <c r="D24" s="2" t="s">
        <v>3</v>
      </c>
      <c r="E24" s="3">
        <v>20661.16</v>
      </c>
      <c r="F24" s="3">
        <v>25000</v>
      </c>
      <c r="G24" s="4"/>
      <c r="H24" s="4"/>
      <c r="I24" s="4">
        <v>42473</v>
      </c>
      <c r="J24" s="4">
        <v>42473</v>
      </c>
      <c r="K24" s="2">
        <v>10</v>
      </c>
      <c r="L24" s="2" t="s">
        <v>121</v>
      </c>
      <c r="M24" s="3">
        <v>10950</v>
      </c>
      <c r="N24" s="3">
        <v>13249.5</v>
      </c>
      <c r="O24" s="4">
        <v>42536</v>
      </c>
      <c r="P24" s="2">
        <v>4</v>
      </c>
    </row>
    <row r="25" spans="1:16" ht="30" customHeight="1" x14ac:dyDescent="0.2">
      <c r="A25" s="12" t="s">
        <v>122</v>
      </c>
      <c r="B25" s="1" t="s">
        <v>123</v>
      </c>
      <c r="C25" s="2" t="s">
        <v>52</v>
      </c>
      <c r="D25" s="2" t="s">
        <v>2</v>
      </c>
      <c r="E25" s="3">
        <v>1091.3</v>
      </c>
      <c r="F25" s="3">
        <v>1320.47</v>
      </c>
      <c r="G25" s="4"/>
      <c r="H25" s="4"/>
      <c r="I25" s="4"/>
      <c r="J25" s="4"/>
      <c r="K25" s="2">
        <v>1</v>
      </c>
      <c r="L25" s="2" t="s">
        <v>124</v>
      </c>
      <c r="M25" s="3">
        <v>1091.3</v>
      </c>
      <c r="N25" s="3">
        <v>1320.47</v>
      </c>
      <c r="O25" s="4">
        <v>42506</v>
      </c>
      <c r="P25" s="2"/>
    </row>
    <row r="26" spans="1:16" ht="30" customHeight="1" x14ac:dyDescent="0.2">
      <c r="A26" s="12" t="s">
        <v>125</v>
      </c>
      <c r="B26" s="1" t="s">
        <v>126</v>
      </c>
      <c r="C26" s="2" t="s">
        <v>52</v>
      </c>
      <c r="D26" s="2" t="s">
        <v>2</v>
      </c>
      <c r="E26" s="3">
        <v>234.42</v>
      </c>
      <c r="F26" s="3">
        <v>283.64999999999998</v>
      </c>
      <c r="G26" s="4"/>
      <c r="H26" s="4"/>
      <c r="I26" s="4"/>
      <c r="J26" s="4"/>
      <c r="K26" s="2">
        <v>1</v>
      </c>
      <c r="L26" s="2" t="s">
        <v>115</v>
      </c>
      <c r="M26" s="3">
        <v>234.42</v>
      </c>
      <c r="N26" s="3">
        <v>283.64999999999998</v>
      </c>
      <c r="O26" s="4">
        <v>42479</v>
      </c>
      <c r="P26" s="2"/>
    </row>
    <row r="27" spans="1:16" ht="30" customHeight="1" x14ac:dyDescent="0.2">
      <c r="A27" s="12" t="s">
        <v>127</v>
      </c>
      <c r="B27" s="1" t="s">
        <v>128</v>
      </c>
      <c r="C27" s="2" t="s">
        <v>52</v>
      </c>
      <c r="D27" s="2" t="s">
        <v>2</v>
      </c>
      <c r="E27" s="3">
        <v>1013</v>
      </c>
      <c r="F27" s="3">
        <v>1225.73</v>
      </c>
      <c r="G27" s="4"/>
      <c r="H27" s="4"/>
      <c r="I27" s="4"/>
      <c r="J27" s="4"/>
      <c r="K27" s="2">
        <v>1</v>
      </c>
      <c r="L27" s="2" t="s">
        <v>115</v>
      </c>
      <c r="M27" s="3">
        <v>1013</v>
      </c>
      <c r="N27" s="3">
        <v>1225.73</v>
      </c>
      <c r="O27" s="4">
        <v>42537</v>
      </c>
      <c r="P27" s="2"/>
    </row>
    <row r="28" spans="1:16" ht="30" customHeight="1" x14ac:dyDescent="0.2">
      <c r="A28" s="12" t="s">
        <v>129</v>
      </c>
      <c r="B28" s="1" t="s">
        <v>130</v>
      </c>
      <c r="C28" s="2" t="s">
        <v>50</v>
      </c>
      <c r="D28" s="2" t="s">
        <v>131</v>
      </c>
      <c r="E28" s="3">
        <v>30200</v>
      </c>
      <c r="F28" s="3">
        <v>36542</v>
      </c>
      <c r="G28" s="4"/>
      <c r="H28" s="4"/>
      <c r="I28" s="4">
        <v>42485</v>
      </c>
      <c r="J28" s="4">
        <v>42485</v>
      </c>
      <c r="K28" s="2">
        <v>1</v>
      </c>
      <c r="L28" s="2" t="s">
        <v>132</v>
      </c>
      <c r="M28" s="3">
        <v>6111.59</v>
      </c>
      <c r="N28" s="3">
        <v>7395.02</v>
      </c>
      <c r="O28" s="4">
        <v>42530</v>
      </c>
      <c r="P28" s="2">
        <v>24</v>
      </c>
    </row>
    <row r="29" spans="1:16" ht="30" customHeight="1" x14ac:dyDescent="0.2">
      <c r="A29" s="12" t="s">
        <v>133</v>
      </c>
      <c r="B29" s="1" t="s">
        <v>134</v>
      </c>
      <c r="C29" s="2" t="s">
        <v>52</v>
      </c>
      <c r="D29" s="2" t="s">
        <v>2</v>
      </c>
      <c r="E29" s="3">
        <v>2194.4</v>
      </c>
      <c r="F29" s="3">
        <v>2655.22</v>
      </c>
      <c r="G29" s="4"/>
      <c r="H29" s="4"/>
      <c r="I29" s="4"/>
      <c r="J29" s="4"/>
      <c r="K29" s="2">
        <v>1</v>
      </c>
      <c r="L29" s="2" t="s">
        <v>53</v>
      </c>
      <c r="M29" s="3">
        <v>2194.4</v>
      </c>
      <c r="N29" s="3">
        <v>2655.22</v>
      </c>
      <c r="O29" s="4">
        <v>42537</v>
      </c>
      <c r="P29" s="2"/>
    </row>
    <row r="30" spans="1:16" ht="30" customHeight="1" x14ac:dyDescent="0.2">
      <c r="A30" s="12" t="s">
        <v>135</v>
      </c>
      <c r="B30" s="1" t="s">
        <v>136</v>
      </c>
      <c r="C30" s="2" t="s">
        <v>50</v>
      </c>
      <c r="D30" s="2" t="s">
        <v>2</v>
      </c>
      <c r="E30" s="3">
        <v>59270</v>
      </c>
      <c r="F30" s="3">
        <v>71716.7</v>
      </c>
      <c r="G30" s="4"/>
      <c r="H30" s="4"/>
      <c r="I30" s="4">
        <v>42472</v>
      </c>
      <c r="J30" s="4">
        <v>42472</v>
      </c>
      <c r="K30" s="2">
        <v>3</v>
      </c>
      <c r="L30" s="2" t="s">
        <v>137</v>
      </c>
      <c r="M30" s="3">
        <v>51607.5</v>
      </c>
      <c r="N30" s="3">
        <v>62445.08</v>
      </c>
      <c r="O30" s="4">
        <v>42541</v>
      </c>
      <c r="P30" s="2">
        <v>12</v>
      </c>
    </row>
    <row r="31" spans="1:16" ht="30" customHeight="1" x14ac:dyDescent="0.2">
      <c r="A31" s="12" t="s">
        <v>138</v>
      </c>
      <c r="B31" s="1" t="s">
        <v>139</v>
      </c>
      <c r="C31" s="2" t="s">
        <v>5</v>
      </c>
      <c r="D31" s="2" t="s">
        <v>3</v>
      </c>
      <c r="E31" s="3">
        <v>17935.2</v>
      </c>
      <c r="F31" s="3">
        <v>21701.59</v>
      </c>
      <c r="G31" s="4"/>
      <c r="H31" s="4"/>
      <c r="I31" s="4"/>
      <c r="J31" s="4"/>
      <c r="K31" s="2">
        <v>1</v>
      </c>
      <c r="L31" s="2" t="s">
        <v>140</v>
      </c>
      <c r="M31" s="3">
        <v>17935.2</v>
      </c>
      <c r="N31" s="3">
        <v>21701.59</v>
      </c>
      <c r="O31" s="4">
        <v>42481</v>
      </c>
      <c r="P31" s="2"/>
    </row>
    <row r="32" spans="1:16" ht="30" customHeight="1" x14ac:dyDescent="0.2">
      <c r="A32" s="12" t="s">
        <v>141</v>
      </c>
      <c r="B32" s="1" t="s">
        <v>142</v>
      </c>
      <c r="C32" s="2" t="s">
        <v>52</v>
      </c>
      <c r="D32" s="2" t="s">
        <v>2</v>
      </c>
      <c r="E32" s="3">
        <v>1337.65</v>
      </c>
      <c r="F32" s="3">
        <v>1618.56</v>
      </c>
      <c r="G32" s="4"/>
      <c r="H32" s="4"/>
      <c r="I32" s="4"/>
      <c r="J32" s="4"/>
      <c r="K32" s="2">
        <v>1</v>
      </c>
      <c r="L32" s="2" t="s">
        <v>115</v>
      </c>
      <c r="M32" s="3">
        <v>1337.65</v>
      </c>
      <c r="N32" s="3">
        <v>1618.56</v>
      </c>
      <c r="O32" s="4">
        <v>42472</v>
      </c>
      <c r="P32" s="2"/>
    </row>
    <row r="33" spans="1:16" ht="30" customHeight="1" x14ac:dyDescent="0.2">
      <c r="A33" s="12" t="s">
        <v>143</v>
      </c>
      <c r="B33" s="1" t="s">
        <v>144</v>
      </c>
      <c r="C33" s="2" t="s">
        <v>51</v>
      </c>
      <c r="D33" s="2" t="s">
        <v>3</v>
      </c>
      <c r="E33" s="3">
        <v>46000</v>
      </c>
      <c r="F33" s="3">
        <v>55660</v>
      </c>
      <c r="G33" s="4"/>
      <c r="H33" s="4"/>
      <c r="I33" s="4"/>
      <c r="J33" s="4"/>
      <c r="K33" s="2">
        <v>2</v>
      </c>
      <c r="L33" s="2" t="s">
        <v>69</v>
      </c>
      <c r="M33" s="3">
        <v>45673.52</v>
      </c>
      <c r="N33" s="3">
        <v>55264.959999999999</v>
      </c>
      <c r="O33" s="4">
        <v>42524</v>
      </c>
      <c r="P33" s="2">
        <v>21</v>
      </c>
    </row>
    <row r="34" spans="1:16" ht="30" customHeight="1" x14ac:dyDescent="0.2">
      <c r="A34" s="12" t="s">
        <v>145</v>
      </c>
      <c r="B34" s="1" t="s">
        <v>146</v>
      </c>
      <c r="C34" s="2" t="s">
        <v>52</v>
      </c>
      <c r="D34" s="2" t="s">
        <v>2</v>
      </c>
      <c r="E34" s="3">
        <v>103</v>
      </c>
      <c r="F34" s="3">
        <v>124.63</v>
      </c>
      <c r="G34" s="4"/>
      <c r="H34" s="4"/>
      <c r="I34" s="4"/>
      <c r="J34" s="4"/>
      <c r="K34" s="2">
        <v>1</v>
      </c>
      <c r="L34" s="2" t="s">
        <v>56</v>
      </c>
      <c r="M34" s="3">
        <v>103</v>
      </c>
      <c r="N34" s="3">
        <v>124.63</v>
      </c>
      <c r="O34" s="4">
        <v>42537</v>
      </c>
      <c r="P34" s="2"/>
    </row>
    <row r="35" spans="1:16" ht="30" customHeight="1" x14ac:dyDescent="0.2">
      <c r="A35" s="12" t="s">
        <v>147</v>
      </c>
      <c r="B35" s="1" t="s">
        <v>148</v>
      </c>
      <c r="C35" s="2" t="s">
        <v>52</v>
      </c>
      <c r="D35" s="2" t="s">
        <v>2</v>
      </c>
      <c r="E35" s="3">
        <v>663.04</v>
      </c>
      <c r="F35" s="3">
        <v>802.28</v>
      </c>
      <c r="G35" s="4"/>
      <c r="H35" s="4"/>
      <c r="I35" s="4"/>
      <c r="J35" s="4"/>
      <c r="K35" s="2">
        <v>1</v>
      </c>
      <c r="L35" s="2" t="s">
        <v>124</v>
      </c>
      <c r="M35" s="3">
        <v>663.04</v>
      </c>
      <c r="N35" s="3">
        <v>802.28</v>
      </c>
      <c r="O35" s="4">
        <v>42503</v>
      </c>
      <c r="P35" s="2"/>
    </row>
    <row r="36" spans="1:16" ht="30" customHeight="1" x14ac:dyDescent="0.2">
      <c r="A36" s="12" t="s">
        <v>149</v>
      </c>
      <c r="B36" s="1" t="s">
        <v>150</v>
      </c>
      <c r="C36" s="2" t="s">
        <v>5</v>
      </c>
      <c r="D36" s="2" t="s">
        <v>3</v>
      </c>
      <c r="E36" s="3">
        <v>200110</v>
      </c>
      <c r="F36" s="3">
        <v>242133.1</v>
      </c>
      <c r="G36" s="4"/>
      <c r="H36" s="4"/>
      <c r="I36" s="4"/>
      <c r="J36" s="4"/>
      <c r="K36" s="2">
        <v>1</v>
      </c>
      <c r="L36" s="2" t="s">
        <v>60</v>
      </c>
      <c r="M36" s="3">
        <v>200110</v>
      </c>
      <c r="N36" s="3">
        <v>242133.1</v>
      </c>
      <c r="O36" s="4">
        <v>42494</v>
      </c>
      <c r="P36" s="2"/>
    </row>
    <row r="37" spans="1:16" ht="30" customHeight="1" x14ac:dyDescent="0.2">
      <c r="A37" s="12" t="s">
        <v>151</v>
      </c>
      <c r="B37" s="1" t="s">
        <v>152</v>
      </c>
      <c r="C37" s="2" t="s">
        <v>52</v>
      </c>
      <c r="D37" s="2" t="s">
        <v>2</v>
      </c>
      <c r="E37" s="3">
        <v>403.14</v>
      </c>
      <c r="F37" s="3">
        <v>487.8</v>
      </c>
      <c r="G37" s="4"/>
      <c r="H37" s="4"/>
      <c r="I37" s="4"/>
      <c r="J37" s="4"/>
      <c r="K37" s="2">
        <v>1</v>
      </c>
      <c r="L37" s="2" t="s">
        <v>53</v>
      </c>
      <c r="M37" s="3">
        <v>403.14</v>
      </c>
      <c r="N37" s="3">
        <v>487.8</v>
      </c>
      <c r="O37" s="4">
        <v>42475</v>
      </c>
      <c r="P37" s="2"/>
    </row>
    <row r="38" spans="1:16" ht="30" customHeight="1" x14ac:dyDescent="0.2">
      <c r="A38" s="12" t="s">
        <v>153</v>
      </c>
      <c r="B38" s="1" t="s">
        <v>154</v>
      </c>
      <c r="C38" s="2" t="s">
        <v>52</v>
      </c>
      <c r="D38" s="2" t="s">
        <v>2</v>
      </c>
      <c r="E38" s="3">
        <v>272</v>
      </c>
      <c r="F38" s="3">
        <v>329.12</v>
      </c>
      <c r="G38" s="4"/>
      <c r="H38" s="4"/>
      <c r="I38" s="4"/>
      <c r="J38" s="4"/>
      <c r="K38" s="2">
        <v>1</v>
      </c>
      <c r="L38" s="2" t="s">
        <v>115</v>
      </c>
      <c r="M38" s="3">
        <v>275</v>
      </c>
      <c r="N38" s="3">
        <v>332.75</v>
      </c>
      <c r="O38" s="4">
        <v>42489</v>
      </c>
      <c r="P38" s="2"/>
    </row>
    <row r="39" spans="1:16" ht="30" customHeight="1" x14ac:dyDescent="0.2">
      <c r="A39" s="12" t="s">
        <v>155</v>
      </c>
      <c r="B39" s="1" t="s">
        <v>156</v>
      </c>
      <c r="C39" s="2" t="s">
        <v>52</v>
      </c>
      <c r="D39" s="2" t="s">
        <v>2</v>
      </c>
      <c r="E39" s="3">
        <v>101.86</v>
      </c>
      <c r="F39" s="3">
        <v>123.25</v>
      </c>
      <c r="G39" s="4"/>
      <c r="H39" s="4"/>
      <c r="I39" s="4"/>
      <c r="J39" s="4"/>
      <c r="K39" s="2">
        <v>1</v>
      </c>
      <c r="L39" s="2" t="s">
        <v>64</v>
      </c>
      <c r="M39" s="3">
        <v>101.86</v>
      </c>
      <c r="N39" s="3">
        <v>123.25</v>
      </c>
      <c r="O39" s="4">
        <v>42551</v>
      </c>
      <c r="P39" s="2"/>
    </row>
    <row r="40" spans="1:16" ht="30" customHeight="1" x14ac:dyDescent="0.2">
      <c r="A40" s="12" t="s">
        <v>157</v>
      </c>
      <c r="B40" s="1" t="s">
        <v>158</v>
      </c>
      <c r="C40" s="2" t="s">
        <v>52</v>
      </c>
      <c r="D40" s="2" t="s">
        <v>2</v>
      </c>
      <c r="E40" s="3">
        <v>143.77000000000001</v>
      </c>
      <c r="F40" s="3">
        <v>173.96</v>
      </c>
      <c r="G40" s="4"/>
      <c r="H40" s="4"/>
      <c r="I40" s="4"/>
      <c r="J40" s="4"/>
      <c r="K40" s="2">
        <v>1</v>
      </c>
      <c r="L40" s="2" t="s">
        <v>4</v>
      </c>
      <c r="M40" s="3">
        <v>143.77000000000001</v>
      </c>
      <c r="N40" s="3">
        <v>173.96</v>
      </c>
      <c r="O40" s="4">
        <v>42461</v>
      </c>
      <c r="P40" s="2"/>
    </row>
    <row r="41" spans="1:16" ht="30" customHeight="1" x14ac:dyDescent="0.2">
      <c r="A41" s="12" t="s">
        <v>159</v>
      </c>
      <c r="B41" s="1" t="s">
        <v>160</v>
      </c>
      <c r="C41" s="2" t="s">
        <v>52</v>
      </c>
      <c r="D41" s="2" t="s">
        <v>2</v>
      </c>
      <c r="E41" s="3">
        <v>143.77000000000001</v>
      </c>
      <c r="F41" s="3">
        <v>173.96</v>
      </c>
      <c r="G41" s="4"/>
      <c r="H41" s="4"/>
      <c r="I41" s="4"/>
      <c r="J41" s="4"/>
      <c r="K41" s="2">
        <v>1</v>
      </c>
      <c r="L41" s="2" t="s">
        <v>4</v>
      </c>
      <c r="M41" s="3">
        <v>143.77000000000001</v>
      </c>
      <c r="N41" s="3">
        <v>173.96</v>
      </c>
      <c r="O41" s="4">
        <v>42474</v>
      </c>
      <c r="P41" s="2"/>
    </row>
    <row r="42" spans="1:16" ht="30" customHeight="1" x14ac:dyDescent="0.2">
      <c r="A42" s="12" t="s">
        <v>161</v>
      </c>
      <c r="B42" s="1" t="s">
        <v>162</v>
      </c>
      <c r="C42" s="2" t="s">
        <v>5</v>
      </c>
      <c r="D42" s="2" t="s">
        <v>3</v>
      </c>
      <c r="E42" s="3">
        <v>9000</v>
      </c>
      <c r="F42" s="3">
        <v>10890</v>
      </c>
      <c r="G42" s="4"/>
      <c r="H42" s="4"/>
      <c r="I42" s="4"/>
      <c r="J42" s="4"/>
      <c r="K42" s="2">
        <v>1</v>
      </c>
      <c r="L42" s="2" t="s">
        <v>70</v>
      </c>
      <c r="M42" s="3">
        <v>9000</v>
      </c>
      <c r="N42" s="3">
        <v>10890</v>
      </c>
      <c r="O42" s="4">
        <v>42471</v>
      </c>
      <c r="P42" s="2"/>
    </row>
    <row r="43" spans="1:16" ht="30" customHeight="1" x14ac:dyDescent="0.2">
      <c r="A43" s="12" t="s">
        <v>163</v>
      </c>
      <c r="B43" s="1" t="s">
        <v>164</v>
      </c>
      <c r="C43" s="2" t="s">
        <v>54</v>
      </c>
      <c r="D43" s="2" t="s">
        <v>2</v>
      </c>
      <c r="E43" s="3">
        <v>902949.44</v>
      </c>
      <c r="F43" s="3">
        <v>1092568.82</v>
      </c>
      <c r="G43" s="4"/>
      <c r="H43" s="4"/>
      <c r="I43" s="4"/>
      <c r="J43" s="4"/>
      <c r="K43" s="2">
        <v>1</v>
      </c>
      <c r="L43" s="2" t="s">
        <v>165</v>
      </c>
      <c r="M43" s="3">
        <v>902949.44</v>
      </c>
      <c r="N43" s="3">
        <v>1092568.82</v>
      </c>
      <c r="O43" s="4">
        <v>42471</v>
      </c>
      <c r="P43" s="2"/>
    </row>
    <row r="44" spans="1:16" ht="30" customHeight="1" x14ac:dyDescent="0.2">
      <c r="A44" s="12" t="s">
        <v>166</v>
      </c>
      <c r="B44" s="1" t="s">
        <v>167</v>
      </c>
      <c r="C44" s="2" t="s">
        <v>52</v>
      </c>
      <c r="D44" s="2" t="s">
        <v>2</v>
      </c>
      <c r="E44" s="3">
        <v>413.14</v>
      </c>
      <c r="F44" s="3">
        <v>499.9</v>
      </c>
      <c r="G44" s="4"/>
      <c r="H44" s="4"/>
      <c r="I44" s="4"/>
      <c r="J44" s="4"/>
      <c r="K44" s="2">
        <v>1</v>
      </c>
      <c r="L44" s="2" t="s">
        <v>67</v>
      </c>
      <c r="M44" s="3">
        <v>413.14</v>
      </c>
      <c r="N44" s="3">
        <v>499.9</v>
      </c>
      <c r="O44" s="4">
        <v>42503</v>
      </c>
      <c r="P44" s="2"/>
    </row>
    <row r="45" spans="1:16" ht="30" customHeight="1" x14ac:dyDescent="0.2">
      <c r="A45" s="12" t="s">
        <v>168</v>
      </c>
      <c r="B45" s="1" t="s">
        <v>169</v>
      </c>
      <c r="C45" s="2" t="s">
        <v>52</v>
      </c>
      <c r="D45" s="2" t="s">
        <v>2</v>
      </c>
      <c r="E45" s="3">
        <v>551.20000000000005</v>
      </c>
      <c r="F45" s="3">
        <v>666.95</v>
      </c>
      <c r="G45" s="4"/>
      <c r="H45" s="4"/>
      <c r="I45" s="4"/>
      <c r="J45" s="4"/>
      <c r="K45" s="2">
        <v>1</v>
      </c>
      <c r="L45" s="2" t="s">
        <v>53</v>
      </c>
      <c r="M45" s="3">
        <v>551.20000000000005</v>
      </c>
      <c r="N45" s="3">
        <v>666.95</v>
      </c>
      <c r="O45" s="4">
        <v>42503</v>
      </c>
      <c r="P45" s="2"/>
    </row>
    <row r="46" spans="1:16" ht="30" customHeight="1" x14ac:dyDescent="0.2">
      <c r="A46" s="12" t="s">
        <v>170</v>
      </c>
      <c r="B46" s="1" t="s">
        <v>171</v>
      </c>
      <c r="C46" s="2" t="s">
        <v>52</v>
      </c>
      <c r="D46" s="2" t="s">
        <v>2</v>
      </c>
      <c r="E46" s="3">
        <v>955</v>
      </c>
      <c r="F46" s="3">
        <v>1155.55</v>
      </c>
      <c r="G46" s="4"/>
      <c r="H46" s="4"/>
      <c r="I46" s="4"/>
      <c r="J46" s="4"/>
      <c r="K46" s="2">
        <v>1</v>
      </c>
      <c r="L46" s="2" t="s">
        <v>53</v>
      </c>
      <c r="M46" s="3">
        <v>955</v>
      </c>
      <c r="N46" s="3">
        <v>1155.55</v>
      </c>
      <c r="O46" s="4">
        <v>42530</v>
      </c>
      <c r="P46" s="2"/>
    </row>
    <row r="47" spans="1:16" ht="30" customHeight="1" x14ac:dyDescent="0.2">
      <c r="A47" s="12" t="s">
        <v>172</v>
      </c>
      <c r="B47" s="1" t="s">
        <v>173</v>
      </c>
      <c r="C47" s="2" t="s">
        <v>52</v>
      </c>
      <c r="D47" s="2" t="s">
        <v>2</v>
      </c>
      <c r="E47" s="3">
        <v>2598.7800000000002</v>
      </c>
      <c r="F47" s="3">
        <v>3144.52</v>
      </c>
      <c r="G47" s="4"/>
      <c r="H47" s="4"/>
      <c r="I47" s="4"/>
      <c r="J47" s="4"/>
      <c r="K47" s="2">
        <v>1</v>
      </c>
      <c r="L47" s="2" t="s">
        <v>56</v>
      </c>
      <c r="M47" s="3">
        <v>2598.7800000000002</v>
      </c>
      <c r="N47" s="3">
        <v>3144.52</v>
      </c>
      <c r="O47" s="4">
        <v>42493</v>
      </c>
      <c r="P47" s="2"/>
    </row>
    <row r="48" spans="1:16" ht="30" customHeight="1" x14ac:dyDescent="0.2">
      <c r="A48" s="12" t="s">
        <v>172</v>
      </c>
      <c r="B48" s="1" t="s">
        <v>174</v>
      </c>
      <c r="C48" s="2" t="s">
        <v>52</v>
      </c>
      <c r="D48" s="2" t="s">
        <v>2</v>
      </c>
      <c r="E48" s="3">
        <v>658.97</v>
      </c>
      <c r="F48" s="3">
        <v>797.35</v>
      </c>
      <c r="G48" s="4"/>
      <c r="H48" s="4"/>
      <c r="I48" s="4"/>
      <c r="J48" s="4"/>
      <c r="K48" s="2">
        <v>1</v>
      </c>
      <c r="L48" s="2" t="s">
        <v>57</v>
      </c>
      <c r="M48" s="3">
        <v>658.97</v>
      </c>
      <c r="N48" s="3">
        <v>797.35</v>
      </c>
      <c r="O48" s="4">
        <v>42493</v>
      </c>
      <c r="P48" s="2"/>
    </row>
    <row r="49" spans="1:16" ht="30" customHeight="1" x14ac:dyDescent="0.2">
      <c r="A49" s="12" t="s">
        <v>172</v>
      </c>
      <c r="B49" s="1" t="s">
        <v>175</v>
      </c>
      <c r="C49" s="2" t="s">
        <v>52</v>
      </c>
      <c r="D49" s="2" t="s">
        <v>2</v>
      </c>
      <c r="E49" s="3">
        <v>259.12</v>
      </c>
      <c r="F49" s="3">
        <v>313.54000000000002</v>
      </c>
      <c r="G49" s="4"/>
      <c r="H49" s="4"/>
      <c r="I49" s="4"/>
      <c r="J49" s="4"/>
      <c r="K49" s="2">
        <v>1</v>
      </c>
      <c r="L49" s="2" t="s">
        <v>4</v>
      </c>
      <c r="M49" s="3">
        <v>259.12</v>
      </c>
      <c r="N49" s="3">
        <v>313.54000000000002</v>
      </c>
      <c r="O49" s="4">
        <v>42493</v>
      </c>
      <c r="P49" s="2"/>
    </row>
    <row r="50" spans="1:16" ht="30" customHeight="1" x14ac:dyDescent="0.2">
      <c r="A50" s="12" t="s">
        <v>176</v>
      </c>
      <c r="B50" s="1" t="s">
        <v>177</v>
      </c>
      <c r="C50" s="2" t="s">
        <v>52</v>
      </c>
      <c r="D50" s="2" t="s">
        <v>2</v>
      </c>
      <c r="E50" s="3">
        <v>1352.06</v>
      </c>
      <c r="F50" s="3">
        <v>1635.99</v>
      </c>
      <c r="G50" s="4"/>
      <c r="H50" s="4"/>
      <c r="I50" s="4"/>
      <c r="J50" s="4"/>
      <c r="K50" s="2">
        <v>1</v>
      </c>
      <c r="L50" s="2" t="s">
        <v>53</v>
      </c>
      <c r="M50" s="3">
        <v>1352.06</v>
      </c>
      <c r="N50" s="3">
        <v>1635.99</v>
      </c>
      <c r="O50" s="4">
        <v>42537</v>
      </c>
      <c r="P50" s="2"/>
    </row>
    <row r="51" spans="1:16" ht="30" customHeight="1" x14ac:dyDescent="0.2">
      <c r="A51" s="12" t="s">
        <v>178</v>
      </c>
      <c r="B51" s="1" t="s">
        <v>179</v>
      </c>
      <c r="C51" s="2" t="s">
        <v>52</v>
      </c>
      <c r="D51" s="2" t="s">
        <v>2</v>
      </c>
      <c r="E51" s="3">
        <v>718.85</v>
      </c>
      <c r="F51" s="3">
        <v>869.81</v>
      </c>
      <c r="G51" s="4"/>
      <c r="H51" s="4"/>
      <c r="I51" s="4"/>
      <c r="J51" s="4"/>
      <c r="K51" s="2">
        <v>1</v>
      </c>
      <c r="L51" s="2" t="s">
        <v>180</v>
      </c>
      <c r="M51" s="3">
        <v>718.85</v>
      </c>
      <c r="N51" s="3">
        <v>869.81</v>
      </c>
      <c r="O51" s="4">
        <v>42474</v>
      </c>
      <c r="P51" s="2"/>
    </row>
    <row r="52" spans="1:16" ht="30" customHeight="1" x14ac:dyDescent="0.2">
      <c r="A52" s="12" t="s">
        <v>181</v>
      </c>
      <c r="B52" s="1" t="s">
        <v>182</v>
      </c>
      <c r="C52" s="2" t="s">
        <v>52</v>
      </c>
      <c r="D52" s="2" t="s">
        <v>2</v>
      </c>
      <c r="E52" s="3">
        <v>275</v>
      </c>
      <c r="F52" s="3">
        <v>332.75</v>
      </c>
      <c r="G52" s="4"/>
      <c r="H52" s="4"/>
      <c r="I52" s="4"/>
      <c r="J52" s="4"/>
      <c r="K52" s="2">
        <v>1</v>
      </c>
      <c r="L52" s="2" t="s">
        <v>67</v>
      </c>
      <c r="M52" s="3">
        <v>275</v>
      </c>
      <c r="N52" s="3">
        <v>332.75</v>
      </c>
      <c r="O52" s="4">
        <v>42500</v>
      </c>
      <c r="P52" s="2"/>
    </row>
    <row r="53" spans="1:16" ht="30" customHeight="1" x14ac:dyDescent="0.2">
      <c r="A53" s="12" t="s">
        <v>183</v>
      </c>
      <c r="B53" s="1" t="s">
        <v>184</v>
      </c>
      <c r="C53" s="2" t="s">
        <v>52</v>
      </c>
      <c r="D53" s="2" t="s">
        <v>2</v>
      </c>
      <c r="E53" s="3">
        <v>37</v>
      </c>
      <c r="F53" s="3">
        <v>44.77</v>
      </c>
      <c r="G53" s="4"/>
      <c r="H53" s="4"/>
      <c r="I53" s="4"/>
      <c r="J53" s="4"/>
      <c r="K53" s="2">
        <v>1</v>
      </c>
      <c r="L53" s="2" t="s">
        <v>68</v>
      </c>
      <c r="M53" s="3">
        <v>37</v>
      </c>
      <c r="N53" s="3">
        <v>44.77</v>
      </c>
      <c r="O53" s="4">
        <v>42461</v>
      </c>
      <c r="P53" s="2"/>
    </row>
    <row r="54" spans="1:16" ht="30" customHeight="1" x14ac:dyDescent="0.2">
      <c r="A54" s="12" t="s">
        <v>185</v>
      </c>
      <c r="B54" s="1" t="s">
        <v>186</v>
      </c>
      <c r="C54" s="2" t="s">
        <v>52</v>
      </c>
      <c r="D54" s="2" t="s">
        <v>2</v>
      </c>
      <c r="E54" s="3">
        <v>76</v>
      </c>
      <c r="F54" s="3">
        <v>79.040000000000006</v>
      </c>
      <c r="G54" s="4"/>
      <c r="H54" s="4"/>
      <c r="I54" s="4"/>
      <c r="J54" s="4"/>
      <c r="K54" s="2">
        <v>1</v>
      </c>
      <c r="L54" s="2" t="s">
        <v>61</v>
      </c>
      <c r="M54" s="3">
        <v>76</v>
      </c>
      <c r="N54" s="3">
        <v>79.040000000000006</v>
      </c>
      <c r="O54" s="4">
        <v>42479</v>
      </c>
      <c r="P54" s="2"/>
    </row>
    <row r="55" spans="1:16" ht="30" customHeight="1" x14ac:dyDescent="0.2">
      <c r="A55" s="12" t="s">
        <v>187</v>
      </c>
      <c r="B55" s="1" t="s">
        <v>188</v>
      </c>
      <c r="C55" s="2" t="s">
        <v>52</v>
      </c>
      <c r="D55" s="2" t="s">
        <v>2</v>
      </c>
      <c r="E55" s="3">
        <v>15.17</v>
      </c>
      <c r="F55" s="3">
        <v>18.36</v>
      </c>
      <c r="G55" s="4"/>
      <c r="H55" s="4"/>
      <c r="I55" s="4"/>
      <c r="J55" s="4"/>
      <c r="K55" s="2">
        <v>1</v>
      </c>
      <c r="L55" s="2" t="s">
        <v>62</v>
      </c>
      <c r="M55" s="3">
        <v>15.17</v>
      </c>
      <c r="N55" s="3">
        <v>18.36</v>
      </c>
      <c r="O55" s="4">
        <v>42466</v>
      </c>
      <c r="P55" s="2"/>
    </row>
    <row r="56" spans="1:16" ht="30" customHeight="1" x14ac:dyDescent="0.2">
      <c r="A56" s="12" t="s">
        <v>189</v>
      </c>
      <c r="B56" s="1" t="s">
        <v>190</v>
      </c>
      <c r="C56" s="2" t="s">
        <v>5</v>
      </c>
      <c r="D56" s="2" t="s">
        <v>2</v>
      </c>
      <c r="E56" s="3">
        <v>7553.4</v>
      </c>
      <c r="F56" s="3">
        <v>9139.61</v>
      </c>
      <c r="G56" s="4"/>
      <c r="H56" s="4"/>
      <c r="I56" s="4"/>
      <c r="J56" s="4"/>
      <c r="K56" s="2">
        <v>1</v>
      </c>
      <c r="L56" s="2" t="s">
        <v>60</v>
      </c>
      <c r="M56" s="3">
        <v>7553.4</v>
      </c>
      <c r="N56" s="3">
        <v>9139.61</v>
      </c>
      <c r="O56" s="4">
        <v>42500</v>
      </c>
      <c r="P56" s="2"/>
    </row>
    <row r="57" spans="1:16" ht="30" customHeight="1" x14ac:dyDescent="0.2">
      <c r="A57" s="12" t="s">
        <v>191</v>
      </c>
      <c r="B57" s="1" t="s">
        <v>192</v>
      </c>
      <c r="C57" s="2" t="s">
        <v>5</v>
      </c>
      <c r="D57" s="2" t="s">
        <v>3</v>
      </c>
      <c r="E57" s="3">
        <v>12240</v>
      </c>
      <c r="F57" s="3">
        <v>14810.4</v>
      </c>
      <c r="G57" s="4"/>
      <c r="H57" s="4"/>
      <c r="I57" s="4"/>
      <c r="J57" s="4"/>
      <c r="K57" s="2">
        <v>1</v>
      </c>
      <c r="L57" s="2" t="s">
        <v>193</v>
      </c>
      <c r="M57" s="3">
        <v>12240</v>
      </c>
      <c r="N57" s="3">
        <v>14810.4</v>
      </c>
      <c r="O57" s="4">
        <v>42492</v>
      </c>
      <c r="P57" s="2"/>
    </row>
    <row r="58" spans="1:16" ht="30" customHeight="1" x14ac:dyDescent="0.2">
      <c r="A58" s="12" t="s">
        <v>194</v>
      </c>
      <c r="B58" s="1" t="s">
        <v>195</v>
      </c>
      <c r="C58" s="2" t="s">
        <v>52</v>
      </c>
      <c r="D58" s="2" t="s">
        <v>2</v>
      </c>
      <c r="E58" s="3">
        <v>429.66</v>
      </c>
      <c r="F58" s="3">
        <v>519.89</v>
      </c>
      <c r="G58" s="4"/>
      <c r="H58" s="4"/>
      <c r="I58" s="4"/>
      <c r="J58" s="4"/>
      <c r="K58" s="30">
        <v>1</v>
      </c>
      <c r="L58" s="2" t="s">
        <v>196</v>
      </c>
      <c r="M58" s="3">
        <v>429.66</v>
      </c>
      <c r="N58" s="3">
        <v>519.89</v>
      </c>
      <c r="O58" s="4">
        <v>42473</v>
      </c>
      <c r="P58" s="2"/>
    </row>
    <row r="59" spans="1:16" ht="30" customHeight="1" x14ac:dyDescent="0.2">
      <c r="A59" s="12" t="s">
        <v>197</v>
      </c>
      <c r="B59" s="1" t="s">
        <v>59</v>
      </c>
      <c r="C59" s="2" t="s">
        <v>52</v>
      </c>
      <c r="D59" s="2" t="s">
        <v>2</v>
      </c>
      <c r="E59" s="3">
        <v>143.77000000000001</v>
      </c>
      <c r="F59" s="3">
        <v>173.96</v>
      </c>
      <c r="G59" s="4"/>
      <c r="H59" s="4"/>
      <c r="I59" s="4"/>
      <c r="J59" s="4"/>
      <c r="K59" s="30">
        <v>1</v>
      </c>
      <c r="L59" s="2" t="s">
        <v>180</v>
      </c>
      <c r="M59" s="3">
        <v>143.77000000000001</v>
      </c>
      <c r="N59" s="3">
        <v>173.96</v>
      </c>
      <c r="O59" s="4">
        <v>42496</v>
      </c>
      <c r="P59" s="2"/>
    </row>
    <row r="60" spans="1:16" ht="30" customHeight="1" x14ac:dyDescent="0.2">
      <c r="A60" s="12" t="s">
        <v>198</v>
      </c>
      <c r="B60" s="1" t="s">
        <v>199</v>
      </c>
      <c r="C60" s="2" t="s">
        <v>52</v>
      </c>
      <c r="D60" s="2" t="s">
        <v>2</v>
      </c>
      <c r="E60" s="3">
        <v>319</v>
      </c>
      <c r="F60" s="3">
        <v>385.99</v>
      </c>
      <c r="G60" s="4"/>
      <c r="H60" s="4"/>
      <c r="I60" s="4"/>
      <c r="J60" s="4"/>
      <c r="K60" s="30">
        <v>1</v>
      </c>
      <c r="L60" s="2" t="s">
        <v>61</v>
      </c>
      <c r="M60" s="3">
        <v>319</v>
      </c>
      <c r="N60" s="3">
        <v>385.99</v>
      </c>
      <c r="O60" s="4">
        <v>42473</v>
      </c>
      <c r="P60" s="2"/>
    </row>
    <row r="61" spans="1:16" ht="30" customHeight="1" x14ac:dyDescent="0.2">
      <c r="A61" s="12" t="s">
        <v>200</v>
      </c>
      <c r="B61" s="1" t="s">
        <v>201</v>
      </c>
      <c r="C61" s="2" t="s">
        <v>52</v>
      </c>
      <c r="D61" s="2" t="s">
        <v>2</v>
      </c>
      <c r="E61" s="3">
        <v>658</v>
      </c>
      <c r="F61" s="3">
        <v>684.32</v>
      </c>
      <c r="G61" s="4"/>
      <c r="H61" s="4"/>
      <c r="I61" s="4"/>
      <c r="J61" s="4"/>
      <c r="K61" s="30">
        <v>1</v>
      </c>
      <c r="L61" s="2" t="s">
        <v>61</v>
      </c>
      <c r="M61" s="3">
        <v>658</v>
      </c>
      <c r="N61" s="3">
        <v>684.32</v>
      </c>
      <c r="O61" s="4">
        <v>42473</v>
      </c>
      <c r="P61" s="2"/>
    </row>
    <row r="62" spans="1:16" ht="30" customHeight="1" x14ac:dyDescent="0.2">
      <c r="A62" s="12" t="s">
        <v>202</v>
      </c>
      <c r="B62" s="1" t="s">
        <v>203</v>
      </c>
      <c r="C62" s="2" t="s">
        <v>5</v>
      </c>
      <c r="D62" s="2" t="s">
        <v>3</v>
      </c>
      <c r="E62" s="3">
        <v>17950</v>
      </c>
      <c r="F62" s="3">
        <v>21719.5</v>
      </c>
      <c r="G62" s="4"/>
      <c r="H62" s="4"/>
      <c r="I62" s="4"/>
      <c r="J62" s="4"/>
      <c r="K62" s="30">
        <v>1</v>
      </c>
      <c r="L62" s="2" t="s">
        <v>204</v>
      </c>
      <c r="M62" s="3">
        <v>17950</v>
      </c>
      <c r="N62" s="3">
        <v>21719.5</v>
      </c>
      <c r="O62" s="4">
        <v>42494</v>
      </c>
      <c r="P62" s="2"/>
    </row>
    <row r="63" spans="1:16" ht="30" customHeight="1" x14ac:dyDescent="0.2">
      <c r="A63" s="12" t="s">
        <v>205</v>
      </c>
      <c r="B63" s="1" t="s">
        <v>206</v>
      </c>
      <c r="C63" s="2" t="s">
        <v>52</v>
      </c>
      <c r="D63" s="2" t="s">
        <v>2</v>
      </c>
      <c r="E63" s="3">
        <v>208.15</v>
      </c>
      <c r="F63" s="3">
        <v>251.86</v>
      </c>
      <c r="G63" s="4"/>
      <c r="H63" s="4"/>
      <c r="I63" s="4"/>
      <c r="J63" s="4"/>
      <c r="K63" s="30">
        <v>1</v>
      </c>
      <c r="L63" s="2" t="s">
        <v>67</v>
      </c>
      <c r="M63" s="3">
        <v>208.15</v>
      </c>
      <c r="N63" s="3">
        <v>251.86</v>
      </c>
      <c r="O63" s="4">
        <v>42503</v>
      </c>
      <c r="P63" s="2"/>
    </row>
    <row r="64" spans="1:16" ht="30" customHeight="1" x14ac:dyDescent="0.2">
      <c r="A64" s="12" t="s">
        <v>207</v>
      </c>
      <c r="B64" s="1" t="s">
        <v>208</v>
      </c>
      <c r="C64" s="2" t="s">
        <v>52</v>
      </c>
      <c r="D64" s="2" t="s">
        <v>2</v>
      </c>
      <c r="E64" s="3">
        <v>130.61000000000001</v>
      </c>
      <c r="F64" s="3">
        <v>158.04</v>
      </c>
      <c r="G64" s="4"/>
      <c r="H64" s="4"/>
      <c r="I64" s="4"/>
      <c r="J64" s="4"/>
      <c r="K64" s="30">
        <v>1</v>
      </c>
      <c r="L64" s="2" t="s">
        <v>65</v>
      </c>
      <c r="M64" s="3">
        <v>130.61000000000001</v>
      </c>
      <c r="N64" s="3">
        <v>158.04</v>
      </c>
      <c r="O64" s="4">
        <v>42479</v>
      </c>
      <c r="P64" s="2"/>
    </row>
    <row r="65" spans="1:16" ht="30" customHeight="1" x14ac:dyDescent="0.2">
      <c r="A65" s="12" t="s">
        <v>209</v>
      </c>
      <c r="B65" s="1" t="s">
        <v>210</v>
      </c>
      <c r="C65" s="2" t="s">
        <v>54</v>
      </c>
      <c r="D65" s="2" t="s">
        <v>2</v>
      </c>
      <c r="E65" s="3">
        <v>18748</v>
      </c>
      <c r="F65" s="3">
        <v>22685.08</v>
      </c>
      <c r="G65" s="4"/>
      <c r="H65" s="4"/>
      <c r="I65" s="4"/>
      <c r="J65" s="4"/>
      <c r="K65" s="30">
        <v>1</v>
      </c>
      <c r="L65" s="2" t="s">
        <v>211</v>
      </c>
      <c r="M65" s="3">
        <v>18748</v>
      </c>
      <c r="N65" s="3">
        <v>22685.08</v>
      </c>
      <c r="O65" s="4">
        <v>42495</v>
      </c>
      <c r="P65" s="2"/>
    </row>
    <row r="66" spans="1:16" ht="30" customHeight="1" x14ac:dyDescent="0.2">
      <c r="A66" s="12" t="s">
        <v>212</v>
      </c>
      <c r="B66" s="1" t="s">
        <v>213</v>
      </c>
      <c r="C66" s="2" t="s">
        <v>52</v>
      </c>
      <c r="D66" s="2" t="s">
        <v>2</v>
      </c>
      <c r="E66" s="3">
        <v>2870.59</v>
      </c>
      <c r="F66" s="3">
        <v>3473.41</v>
      </c>
      <c r="G66" s="4"/>
      <c r="H66" s="4"/>
      <c r="I66" s="4"/>
      <c r="J66" s="4"/>
      <c r="K66" s="30">
        <v>1</v>
      </c>
      <c r="L66" s="2" t="s">
        <v>214</v>
      </c>
      <c r="M66" s="3">
        <v>2870.59</v>
      </c>
      <c r="N66" s="3">
        <v>3473.41</v>
      </c>
      <c r="O66" s="4">
        <v>42537</v>
      </c>
      <c r="P66" s="2"/>
    </row>
    <row r="67" spans="1:16" ht="30" customHeight="1" x14ac:dyDescent="0.2">
      <c r="A67" s="12" t="s">
        <v>215</v>
      </c>
      <c r="B67" s="1" t="s">
        <v>216</v>
      </c>
      <c r="C67" s="2" t="s">
        <v>5</v>
      </c>
      <c r="D67" s="2" t="s">
        <v>3</v>
      </c>
      <c r="E67" s="3">
        <v>17634.48</v>
      </c>
      <c r="F67" s="3">
        <v>21337.72</v>
      </c>
      <c r="G67" s="4"/>
      <c r="H67" s="4"/>
      <c r="I67" s="4"/>
      <c r="J67" s="4"/>
      <c r="K67" s="30">
        <v>1</v>
      </c>
      <c r="L67" s="2" t="s">
        <v>217</v>
      </c>
      <c r="M67" s="3">
        <v>17634.48</v>
      </c>
      <c r="N67" s="3">
        <v>21337.72</v>
      </c>
      <c r="O67" s="4">
        <v>42500</v>
      </c>
      <c r="P67" s="2"/>
    </row>
    <row r="68" spans="1:16" ht="30" customHeight="1" x14ac:dyDescent="0.2">
      <c r="A68" s="12" t="s">
        <v>218</v>
      </c>
      <c r="B68" s="1" t="s">
        <v>219</v>
      </c>
      <c r="C68" s="2" t="s">
        <v>52</v>
      </c>
      <c r="D68" s="2" t="s">
        <v>2</v>
      </c>
      <c r="E68" s="3">
        <v>2580.96</v>
      </c>
      <c r="F68" s="3">
        <v>3122.96</v>
      </c>
      <c r="G68" s="4"/>
      <c r="H68" s="4"/>
      <c r="I68" s="4"/>
      <c r="J68" s="4"/>
      <c r="K68" s="30">
        <v>1</v>
      </c>
      <c r="L68" s="2" t="s">
        <v>220</v>
      </c>
      <c r="M68" s="3">
        <v>2580.96</v>
      </c>
      <c r="N68" s="3">
        <v>3122.96</v>
      </c>
      <c r="O68" s="4">
        <v>42492</v>
      </c>
      <c r="P68" s="2"/>
    </row>
    <row r="69" spans="1:16" ht="30" customHeight="1" x14ac:dyDescent="0.2">
      <c r="A69" s="12" t="s">
        <v>221</v>
      </c>
      <c r="B69" s="1" t="s">
        <v>222</v>
      </c>
      <c r="C69" s="2" t="s">
        <v>5</v>
      </c>
      <c r="D69" s="2" t="s">
        <v>2</v>
      </c>
      <c r="E69" s="3">
        <v>7417</v>
      </c>
      <c r="F69" s="3">
        <v>8974.57</v>
      </c>
      <c r="G69" s="4"/>
      <c r="H69" s="4"/>
      <c r="I69" s="4"/>
      <c r="J69" s="4"/>
      <c r="K69" s="30">
        <v>1</v>
      </c>
      <c r="L69" s="2" t="s">
        <v>223</v>
      </c>
      <c r="M69" s="3">
        <v>7417</v>
      </c>
      <c r="N69" s="3">
        <v>8974.57</v>
      </c>
      <c r="O69" s="4">
        <v>42551</v>
      </c>
      <c r="P69" s="2"/>
    </row>
    <row r="70" spans="1:16" ht="30" customHeight="1" x14ac:dyDescent="0.2">
      <c r="A70" s="12" t="s">
        <v>224</v>
      </c>
      <c r="B70" s="1" t="s">
        <v>225</v>
      </c>
      <c r="C70" s="2" t="s">
        <v>54</v>
      </c>
      <c r="D70" s="2" t="s">
        <v>3</v>
      </c>
      <c r="E70" s="3">
        <v>71300</v>
      </c>
      <c r="F70" s="3">
        <v>86273</v>
      </c>
      <c r="G70" s="4"/>
      <c r="H70" s="4"/>
      <c r="I70" s="4"/>
      <c r="J70" s="4"/>
      <c r="K70" s="30">
        <v>1</v>
      </c>
      <c r="L70" s="2" t="s">
        <v>226</v>
      </c>
      <c r="M70" s="3">
        <v>71300</v>
      </c>
      <c r="N70" s="3">
        <v>86273</v>
      </c>
      <c r="O70" s="4">
        <v>42545</v>
      </c>
      <c r="P70" s="2"/>
    </row>
    <row r="71" spans="1:16" ht="30" customHeight="1" x14ac:dyDescent="0.2">
      <c r="A71" s="12" t="s">
        <v>227</v>
      </c>
      <c r="B71" s="1" t="s">
        <v>228</v>
      </c>
      <c r="C71" s="2" t="s">
        <v>52</v>
      </c>
      <c r="D71" s="2" t="s">
        <v>2</v>
      </c>
      <c r="E71" s="3">
        <v>93.6</v>
      </c>
      <c r="F71" s="3">
        <v>113.26</v>
      </c>
      <c r="G71" s="4"/>
      <c r="H71" s="4"/>
      <c r="I71" s="4"/>
      <c r="J71" s="4"/>
      <c r="K71" s="30">
        <v>1</v>
      </c>
      <c r="L71" s="2" t="s">
        <v>67</v>
      </c>
      <c r="M71" s="3">
        <v>93.6</v>
      </c>
      <c r="N71" s="3">
        <v>113.26</v>
      </c>
      <c r="O71" s="4">
        <v>42494</v>
      </c>
      <c r="P71" s="2"/>
    </row>
    <row r="72" spans="1:16" ht="30" customHeight="1" x14ac:dyDescent="0.2">
      <c r="A72" s="12" t="s">
        <v>229</v>
      </c>
      <c r="B72" s="1" t="s">
        <v>230</v>
      </c>
      <c r="C72" s="2" t="s">
        <v>5</v>
      </c>
      <c r="D72" s="2" t="s">
        <v>2</v>
      </c>
      <c r="E72" s="3">
        <v>7589.89</v>
      </c>
      <c r="F72" s="3">
        <v>9183.77</v>
      </c>
      <c r="G72" s="4"/>
      <c r="H72" s="4"/>
      <c r="I72" s="4"/>
      <c r="J72" s="4"/>
      <c r="K72" s="30">
        <v>1</v>
      </c>
      <c r="L72" s="2" t="s">
        <v>231</v>
      </c>
      <c r="M72" s="3">
        <v>7589.89</v>
      </c>
      <c r="N72" s="3">
        <v>9183.77</v>
      </c>
      <c r="O72" s="4">
        <v>42524</v>
      </c>
      <c r="P72" s="2"/>
    </row>
    <row r="73" spans="1:16" ht="30" customHeight="1" x14ac:dyDescent="0.2">
      <c r="A73" s="12" t="s">
        <v>232</v>
      </c>
      <c r="B73" s="1" t="s">
        <v>233</v>
      </c>
      <c r="C73" s="2" t="s">
        <v>52</v>
      </c>
      <c r="D73" s="2" t="s">
        <v>2</v>
      </c>
      <c r="E73" s="3">
        <v>331.31</v>
      </c>
      <c r="F73" s="3">
        <v>400.89</v>
      </c>
      <c r="G73" s="4"/>
      <c r="H73" s="4"/>
      <c r="I73" s="4"/>
      <c r="J73" s="4"/>
      <c r="K73" s="30">
        <v>1</v>
      </c>
      <c r="L73" s="2" t="s">
        <v>57</v>
      </c>
      <c r="M73" s="3">
        <v>331.31</v>
      </c>
      <c r="N73" s="3">
        <v>400.89</v>
      </c>
      <c r="O73" s="4">
        <v>42549</v>
      </c>
      <c r="P73" s="2"/>
    </row>
    <row r="74" spans="1:16" ht="30" customHeight="1" x14ac:dyDescent="0.2">
      <c r="A74" s="12" t="s">
        <v>234</v>
      </c>
      <c r="B74" s="1" t="s">
        <v>235</v>
      </c>
      <c r="C74" s="2" t="s">
        <v>52</v>
      </c>
      <c r="D74" s="2" t="s">
        <v>2</v>
      </c>
      <c r="E74" s="3">
        <v>208.15</v>
      </c>
      <c r="F74" s="3">
        <v>251.86</v>
      </c>
      <c r="G74" s="4"/>
      <c r="H74" s="4"/>
      <c r="I74" s="4"/>
      <c r="J74" s="4"/>
      <c r="K74" s="30">
        <v>1</v>
      </c>
      <c r="L74" s="2" t="s">
        <v>67</v>
      </c>
      <c r="M74" s="3">
        <v>208.15</v>
      </c>
      <c r="N74" s="3">
        <v>251.86</v>
      </c>
      <c r="O74" s="4">
        <v>42537</v>
      </c>
      <c r="P74" s="2"/>
    </row>
    <row r="75" spans="1:16" ht="30" customHeight="1" x14ac:dyDescent="0.2">
      <c r="A75" s="12" t="s">
        <v>236</v>
      </c>
      <c r="B75" s="1" t="s">
        <v>237</v>
      </c>
      <c r="C75" s="2" t="s">
        <v>52</v>
      </c>
      <c r="D75" s="2" t="s">
        <v>2</v>
      </c>
      <c r="E75" s="3">
        <v>65.28</v>
      </c>
      <c r="F75" s="3">
        <v>78.989999999999995</v>
      </c>
      <c r="G75" s="4"/>
      <c r="H75" s="4"/>
      <c r="I75" s="4"/>
      <c r="J75" s="4"/>
      <c r="K75" s="30">
        <v>1</v>
      </c>
      <c r="L75" s="2" t="s">
        <v>62</v>
      </c>
      <c r="M75" s="3">
        <v>65.28</v>
      </c>
      <c r="N75" s="3">
        <v>78.989999999999995</v>
      </c>
      <c r="O75" s="4">
        <v>42499</v>
      </c>
      <c r="P75" s="2"/>
    </row>
    <row r="76" spans="1:16" ht="30" customHeight="1" x14ac:dyDescent="0.2">
      <c r="A76" s="12" t="s">
        <v>238</v>
      </c>
      <c r="B76" s="1" t="s">
        <v>58</v>
      </c>
      <c r="C76" s="2" t="s">
        <v>52</v>
      </c>
      <c r="D76" s="2" t="s">
        <v>2</v>
      </c>
      <c r="E76" s="3">
        <v>129.56</v>
      </c>
      <c r="F76" s="3">
        <v>156.77000000000001</v>
      </c>
      <c r="G76" s="4"/>
      <c r="H76" s="4"/>
      <c r="I76" s="4"/>
      <c r="J76" s="4"/>
      <c r="K76" s="30">
        <v>1</v>
      </c>
      <c r="L76" s="2" t="s">
        <v>180</v>
      </c>
      <c r="M76" s="3">
        <v>129.56</v>
      </c>
      <c r="N76" s="3">
        <v>156.77000000000001</v>
      </c>
      <c r="O76" s="4">
        <v>42537</v>
      </c>
      <c r="P76" s="2"/>
    </row>
    <row r="77" spans="1:16" ht="30" customHeight="1" x14ac:dyDescent="0.2">
      <c r="A77" s="12" t="s">
        <v>239</v>
      </c>
      <c r="B77" s="1" t="s">
        <v>240</v>
      </c>
      <c r="C77" s="2" t="s">
        <v>5</v>
      </c>
      <c r="D77" s="2" t="s">
        <v>2</v>
      </c>
      <c r="E77" s="3">
        <v>5561.91</v>
      </c>
      <c r="F77" s="3">
        <v>6729.91</v>
      </c>
      <c r="G77" s="4"/>
      <c r="H77" s="4"/>
      <c r="I77" s="4"/>
      <c r="J77" s="4"/>
      <c r="K77" s="30">
        <v>1</v>
      </c>
      <c r="L77" s="2" t="s">
        <v>241</v>
      </c>
      <c r="M77" s="3">
        <v>5561.91</v>
      </c>
      <c r="N77" s="3">
        <v>6729.91</v>
      </c>
      <c r="O77" s="4">
        <v>42543</v>
      </c>
      <c r="P77" s="2"/>
    </row>
    <row r="78" spans="1:16" ht="30" customHeight="1" x14ac:dyDescent="0.2">
      <c r="A78" s="12" t="s">
        <v>242</v>
      </c>
      <c r="B78" s="1" t="s">
        <v>243</v>
      </c>
      <c r="C78" s="2" t="s">
        <v>5</v>
      </c>
      <c r="D78" s="2" t="s">
        <v>3</v>
      </c>
      <c r="E78" s="3">
        <v>0</v>
      </c>
      <c r="F78" s="3">
        <v>0</v>
      </c>
      <c r="G78" s="4"/>
      <c r="H78" s="4"/>
      <c r="I78" s="4"/>
      <c r="J78" s="4"/>
      <c r="K78" s="30">
        <v>1</v>
      </c>
      <c r="L78" s="2" t="s">
        <v>244</v>
      </c>
      <c r="M78" s="3">
        <v>0</v>
      </c>
      <c r="N78" s="3">
        <v>0</v>
      </c>
      <c r="O78" s="4">
        <v>42542</v>
      </c>
      <c r="P78" s="2"/>
    </row>
    <row r="79" spans="1:16" ht="30" customHeight="1" x14ac:dyDescent="0.2">
      <c r="A79" s="12" t="s">
        <v>245</v>
      </c>
      <c r="B79" s="1" t="s">
        <v>246</v>
      </c>
      <c r="C79" s="2" t="s">
        <v>5</v>
      </c>
      <c r="D79" s="2" t="s">
        <v>3</v>
      </c>
      <c r="E79" s="3">
        <v>17029.32</v>
      </c>
      <c r="F79" s="3">
        <v>20605.48</v>
      </c>
      <c r="G79" s="4"/>
      <c r="H79" s="4"/>
      <c r="I79" s="4"/>
      <c r="J79" s="4"/>
      <c r="K79" s="30">
        <v>1</v>
      </c>
      <c r="L79" s="2" t="s">
        <v>72</v>
      </c>
      <c r="M79" s="3">
        <v>17029.32</v>
      </c>
      <c r="N79" s="3">
        <v>20605.48</v>
      </c>
      <c r="O79" s="4">
        <v>42538</v>
      </c>
      <c r="P79" s="2"/>
    </row>
    <row r="80" spans="1:16" ht="30" customHeight="1" x14ac:dyDescent="0.2">
      <c r="A80" s="12" t="s">
        <v>247</v>
      </c>
      <c r="B80" s="1" t="s">
        <v>248</v>
      </c>
      <c r="C80" s="2" t="s">
        <v>52</v>
      </c>
      <c r="D80" s="2" t="s">
        <v>2</v>
      </c>
      <c r="E80" s="3">
        <v>91.53</v>
      </c>
      <c r="F80" s="3">
        <v>95.19</v>
      </c>
      <c r="G80" s="4"/>
      <c r="H80" s="4"/>
      <c r="I80" s="4"/>
      <c r="J80" s="4"/>
      <c r="K80" s="30">
        <v>1</v>
      </c>
      <c r="L80" s="2" t="s">
        <v>64</v>
      </c>
      <c r="M80" s="3">
        <v>91.53</v>
      </c>
      <c r="N80" s="3">
        <v>95.19</v>
      </c>
      <c r="O80" s="4">
        <v>42551</v>
      </c>
      <c r="P80" s="2"/>
    </row>
    <row r="81" spans="1:16" ht="30" customHeight="1" x14ac:dyDescent="0.2">
      <c r="A81" s="12" t="s">
        <v>249</v>
      </c>
      <c r="B81" s="1" t="s">
        <v>250</v>
      </c>
      <c r="C81" s="2" t="s">
        <v>52</v>
      </c>
      <c r="D81" s="2" t="s">
        <v>2</v>
      </c>
      <c r="E81" s="3">
        <v>13.97</v>
      </c>
      <c r="F81" s="3">
        <v>16.899999999999999</v>
      </c>
      <c r="G81" s="4"/>
      <c r="H81" s="4"/>
      <c r="I81" s="4"/>
      <c r="J81" s="4"/>
      <c r="K81" s="30">
        <v>1</v>
      </c>
      <c r="L81" s="2" t="s">
        <v>53</v>
      </c>
      <c r="M81" s="3">
        <v>13.97</v>
      </c>
      <c r="N81" s="3">
        <v>16.899999999999999</v>
      </c>
      <c r="O81" s="4">
        <v>42513</v>
      </c>
      <c r="P81" s="2"/>
    </row>
    <row r="82" spans="1:16" ht="30" customHeight="1" x14ac:dyDescent="0.2">
      <c r="A82" s="12" t="s">
        <v>251</v>
      </c>
      <c r="B82" s="1" t="s">
        <v>252</v>
      </c>
      <c r="C82" s="2" t="s">
        <v>52</v>
      </c>
      <c r="D82" s="2" t="s">
        <v>2</v>
      </c>
      <c r="E82" s="3">
        <v>182.69</v>
      </c>
      <c r="F82" s="3">
        <v>190</v>
      </c>
      <c r="G82" s="4"/>
      <c r="H82" s="4"/>
      <c r="I82" s="4"/>
      <c r="J82" s="4"/>
      <c r="K82" s="30">
        <v>1</v>
      </c>
      <c r="L82" s="2" t="s">
        <v>66</v>
      </c>
      <c r="M82" s="3">
        <v>182.69</v>
      </c>
      <c r="N82" s="3">
        <v>190</v>
      </c>
      <c r="O82" s="4">
        <v>42513</v>
      </c>
      <c r="P82" s="2"/>
    </row>
    <row r="83" spans="1:16" ht="30" customHeight="1" x14ac:dyDescent="0.2">
      <c r="A83" s="12" t="s">
        <v>253</v>
      </c>
      <c r="B83" s="1" t="s">
        <v>254</v>
      </c>
      <c r="C83" s="2" t="s">
        <v>52</v>
      </c>
      <c r="D83" s="2" t="s">
        <v>2</v>
      </c>
      <c r="E83" s="3">
        <v>277.75</v>
      </c>
      <c r="F83" s="3">
        <v>288.86</v>
      </c>
      <c r="G83" s="4"/>
      <c r="H83" s="4"/>
      <c r="I83" s="4"/>
      <c r="J83" s="4"/>
      <c r="K83" s="30">
        <v>1</v>
      </c>
      <c r="L83" s="2" t="s">
        <v>66</v>
      </c>
      <c r="M83" s="3">
        <v>277.75</v>
      </c>
      <c r="N83" s="3">
        <v>288.86</v>
      </c>
      <c r="O83" s="4">
        <v>42513</v>
      </c>
      <c r="P83" s="2"/>
    </row>
    <row r="84" spans="1:16" ht="30" customHeight="1" x14ac:dyDescent="0.2">
      <c r="A84" s="12" t="s">
        <v>255</v>
      </c>
      <c r="B84" s="1" t="s">
        <v>256</v>
      </c>
      <c r="C84" s="2" t="s">
        <v>5</v>
      </c>
      <c r="D84" s="2" t="s">
        <v>3</v>
      </c>
      <c r="E84" s="3">
        <v>5897.6</v>
      </c>
      <c r="F84" s="3">
        <v>6133.5</v>
      </c>
      <c r="G84" s="4"/>
      <c r="H84" s="4"/>
      <c r="I84" s="4"/>
      <c r="J84" s="4"/>
      <c r="K84" s="30">
        <v>1</v>
      </c>
      <c r="L84" s="2" t="s">
        <v>257</v>
      </c>
      <c r="M84" s="3">
        <v>5897.6</v>
      </c>
      <c r="N84" s="3">
        <v>6133.5</v>
      </c>
      <c r="O84" s="4">
        <v>42538</v>
      </c>
      <c r="P84" s="2"/>
    </row>
    <row r="85" spans="1:16" ht="30" customHeight="1" x14ac:dyDescent="0.2">
      <c r="A85" s="12" t="s">
        <v>258</v>
      </c>
      <c r="B85" s="1" t="s">
        <v>259</v>
      </c>
      <c r="C85" s="2" t="s">
        <v>52</v>
      </c>
      <c r="D85" s="2" t="s">
        <v>2</v>
      </c>
      <c r="E85" s="3">
        <v>325.36</v>
      </c>
      <c r="F85" s="3">
        <v>393.69</v>
      </c>
      <c r="G85" s="4"/>
      <c r="H85" s="4"/>
      <c r="I85" s="4"/>
      <c r="J85" s="4"/>
      <c r="K85" s="30">
        <v>1</v>
      </c>
      <c r="L85" s="2" t="s">
        <v>62</v>
      </c>
      <c r="M85" s="3">
        <v>325.36</v>
      </c>
      <c r="N85" s="3">
        <v>393.69</v>
      </c>
      <c r="O85" s="4">
        <v>42528</v>
      </c>
      <c r="P85" s="2"/>
    </row>
    <row r="86" spans="1:16" ht="30" customHeight="1" x14ac:dyDescent="0.2">
      <c r="A86" s="12" t="s">
        <v>260</v>
      </c>
      <c r="B86" s="1" t="s">
        <v>261</v>
      </c>
      <c r="C86" s="2" t="s">
        <v>52</v>
      </c>
      <c r="D86" s="2" t="s">
        <v>2</v>
      </c>
      <c r="E86" s="3">
        <v>96</v>
      </c>
      <c r="F86" s="3">
        <v>116.16</v>
      </c>
      <c r="G86" s="4"/>
      <c r="H86" s="4"/>
      <c r="I86" s="4"/>
      <c r="J86" s="4"/>
      <c r="K86" s="30">
        <v>1</v>
      </c>
      <c r="L86" s="2" t="s">
        <v>68</v>
      </c>
      <c r="M86" s="3">
        <v>96</v>
      </c>
      <c r="N86" s="3">
        <v>116.16</v>
      </c>
      <c r="O86" s="4">
        <v>42528</v>
      </c>
      <c r="P86" s="2"/>
    </row>
    <row r="87" spans="1:16" ht="30" customHeight="1" x14ac:dyDescent="0.2">
      <c r="A87" s="12" t="s">
        <v>262</v>
      </c>
      <c r="B87" s="1" t="s">
        <v>263</v>
      </c>
      <c r="C87" s="2" t="s">
        <v>52</v>
      </c>
      <c r="D87" s="2" t="s">
        <v>2</v>
      </c>
      <c r="E87" s="3">
        <v>744.31</v>
      </c>
      <c r="F87" s="3">
        <v>900.62</v>
      </c>
      <c r="G87" s="4"/>
      <c r="H87" s="4"/>
      <c r="I87" s="4"/>
      <c r="J87" s="4"/>
      <c r="K87" s="30">
        <v>1</v>
      </c>
      <c r="L87" s="2" t="s">
        <v>220</v>
      </c>
      <c r="M87" s="3">
        <v>744.31</v>
      </c>
      <c r="N87" s="3">
        <v>900.62</v>
      </c>
      <c r="O87" s="4">
        <v>42528</v>
      </c>
      <c r="P87" s="2"/>
    </row>
    <row r="88" spans="1:16" ht="30" customHeight="1" x14ac:dyDescent="0.2">
      <c r="A88" s="12" t="s">
        <v>264</v>
      </c>
      <c r="B88" s="1" t="s">
        <v>265</v>
      </c>
      <c r="C88" s="2" t="s">
        <v>5</v>
      </c>
      <c r="D88" s="2" t="s">
        <v>3</v>
      </c>
      <c r="E88" s="3">
        <v>7293</v>
      </c>
      <c r="F88" s="3">
        <v>8824.5300000000007</v>
      </c>
      <c r="G88" s="4"/>
      <c r="H88" s="4"/>
      <c r="I88" s="4"/>
      <c r="J88" s="4"/>
      <c r="K88" s="30">
        <v>1</v>
      </c>
      <c r="L88" s="2" t="s">
        <v>266</v>
      </c>
      <c r="M88" s="3">
        <v>7293</v>
      </c>
      <c r="N88" s="3">
        <v>8824.5300000000007</v>
      </c>
      <c r="O88" s="4">
        <v>42551</v>
      </c>
      <c r="P88" s="2"/>
    </row>
    <row r="89" spans="1:16" ht="30" customHeight="1" x14ac:dyDescent="0.2">
      <c r="A89" s="12" t="s">
        <v>267</v>
      </c>
      <c r="B89" s="1" t="s">
        <v>268</v>
      </c>
      <c r="C89" s="2" t="s">
        <v>52</v>
      </c>
      <c r="D89" s="2" t="s">
        <v>2</v>
      </c>
      <c r="E89" s="3">
        <v>192.5</v>
      </c>
      <c r="F89" s="3">
        <v>200.2</v>
      </c>
      <c r="G89" s="4"/>
      <c r="H89" s="4"/>
      <c r="I89" s="4"/>
      <c r="J89" s="4"/>
      <c r="K89" s="30">
        <v>1</v>
      </c>
      <c r="L89" s="2" t="s">
        <v>63</v>
      </c>
      <c r="M89" s="3">
        <v>192.5</v>
      </c>
      <c r="N89" s="3">
        <v>200.2</v>
      </c>
      <c r="O89" s="4">
        <v>42541</v>
      </c>
      <c r="P89" s="2"/>
    </row>
    <row r="90" spans="1:16" ht="30" customHeight="1" x14ac:dyDescent="0.2">
      <c r="A90" s="12" t="s">
        <v>269</v>
      </c>
      <c r="B90" s="1" t="s">
        <v>270</v>
      </c>
      <c r="C90" s="2" t="s">
        <v>52</v>
      </c>
      <c r="D90" s="2" t="s">
        <v>2</v>
      </c>
      <c r="E90" s="3">
        <v>401.76</v>
      </c>
      <c r="F90" s="3">
        <v>486.13</v>
      </c>
      <c r="G90" s="4"/>
      <c r="H90" s="4"/>
      <c r="I90" s="4"/>
      <c r="J90" s="4"/>
      <c r="K90" s="30">
        <v>1</v>
      </c>
      <c r="L90" s="2" t="s">
        <v>65</v>
      </c>
      <c r="M90" s="3">
        <v>401.76</v>
      </c>
      <c r="N90" s="3">
        <v>486.13</v>
      </c>
      <c r="O90" s="4">
        <v>42535</v>
      </c>
      <c r="P90" s="2"/>
    </row>
    <row r="91" spans="1:16" ht="30" customHeight="1" x14ac:dyDescent="0.2">
      <c r="A91" s="12" t="s">
        <v>271</v>
      </c>
      <c r="B91" s="1" t="s">
        <v>272</v>
      </c>
      <c r="C91" s="2" t="s">
        <v>52</v>
      </c>
      <c r="D91" s="2" t="s">
        <v>2</v>
      </c>
      <c r="E91" s="3">
        <v>49.58</v>
      </c>
      <c r="F91" s="3">
        <v>59.99</v>
      </c>
      <c r="G91" s="4"/>
      <c r="H91" s="4"/>
      <c r="I91" s="4"/>
      <c r="J91" s="4"/>
      <c r="K91" s="30">
        <v>1</v>
      </c>
      <c r="L91" s="2" t="s">
        <v>273</v>
      </c>
      <c r="M91" s="3">
        <v>49.58</v>
      </c>
      <c r="N91" s="3">
        <v>59.99</v>
      </c>
      <c r="O91" s="4">
        <v>42545</v>
      </c>
      <c r="P91" s="2"/>
    </row>
    <row r="92" spans="1:16" x14ac:dyDescent="0.2">
      <c r="A92" s="12"/>
      <c r="B92" s="1"/>
      <c r="C92" s="2"/>
      <c r="D92" s="2"/>
      <c r="E92" s="3"/>
      <c r="F92" s="3"/>
      <c r="G92" s="4"/>
      <c r="H92" s="4"/>
      <c r="I92" s="4"/>
      <c r="J92" s="4"/>
      <c r="K92" s="4"/>
      <c r="L92" s="2"/>
      <c r="M92" s="3"/>
      <c r="N92" s="3"/>
      <c r="O92" s="4"/>
      <c r="P92" s="2"/>
    </row>
    <row r="93" spans="1:16" x14ac:dyDescent="0.2">
      <c r="A93" s="12"/>
      <c r="B93" s="1"/>
      <c r="C93" s="2"/>
      <c r="D93" s="2"/>
      <c r="E93" s="3"/>
      <c r="F93" s="3"/>
      <c r="G93" s="4"/>
      <c r="H93" s="4"/>
      <c r="I93" s="4"/>
      <c r="J93" s="4"/>
      <c r="K93" s="4"/>
      <c r="L93" s="2"/>
      <c r="M93" s="3"/>
      <c r="N93" s="3"/>
      <c r="O93" s="4"/>
      <c r="P93" s="2"/>
    </row>
    <row r="94" spans="1:16" x14ac:dyDescent="0.2">
      <c r="B94" s="5" t="s">
        <v>20</v>
      </c>
      <c r="C94" s="5" t="s">
        <v>21</v>
      </c>
      <c r="D94" s="5" t="s">
        <v>22</v>
      </c>
    </row>
    <row r="95" spans="1:16" ht="16" x14ac:dyDescent="0.2">
      <c r="B95" s="6" t="s">
        <v>23</v>
      </c>
      <c r="C95" s="7">
        <f>SUMIF($C$8:$C$57,"Abierto",$N$8:$N$57)</f>
        <v>759178.02</v>
      </c>
      <c r="D95" s="8">
        <f t="shared" ref="D95:D103" si="0">C95/$C$103</f>
        <v>0.30669393310689652</v>
      </c>
    </row>
    <row r="96" spans="1:16" ht="16" x14ac:dyDescent="0.2">
      <c r="B96" s="6" t="s">
        <v>24</v>
      </c>
      <c r="C96" s="7">
        <f>SUMIF($C$8:$C$57,"Restringido",$N$8:$N$57)</f>
        <v>0</v>
      </c>
      <c r="D96" s="8">
        <f t="shared" si="0"/>
        <v>0</v>
      </c>
    </row>
    <row r="97" spans="2:4" ht="16" x14ac:dyDescent="0.2">
      <c r="B97" s="6" t="s">
        <v>25</v>
      </c>
      <c r="C97" s="7">
        <f>SUMIF($C$8:$C$57,"Negociado con publicidad",$N$8:$N$57)</f>
        <v>0</v>
      </c>
      <c r="D97" s="8">
        <f t="shared" si="0"/>
        <v>0</v>
      </c>
    </row>
    <row r="98" spans="2:4" ht="16" x14ac:dyDescent="0.2">
      <c r="B98" s="6" t="s">
        <v>26</v>
      </c>
      <c r="C98" s="7">
        <f>SUMIF($C$8:$C$57,"Negociado sin publicidad",$N$8:$N$57)</f>
        <v>177095.96</v>
      </c>
      <c r="D98" s="8">
        <f t="shared" si="0"/>
        <v>7.1543505052664227E-2</v>
      </c>
    </row>
    <row r="99" spans="2:4" ht="16" x14ac:dyDescent="0.2">
      <c r="B99" s="6" t="s">
        <v>27</v>
      </c>
      <c r="C99" s="7">
        <f>SUMIF($C$8:$C$57,"Adjudicación centralizada",$N$8:$N$57)</f>
        <v>0</v>
      </c>
      <c r="D99" s="8">
        <f t="shared" si="0"/>
        <v>0</v>
      </c>
    </row>
    <row r="100" spans="2:4" ht="16" x14ac:dyDescent="0.2">
      <c r="B100" s="6" t="s">
        <v>28</v>
      </c>
      <c r="C100" s="7">
        <f>SUMIF($C$8:$C$57,"Contrato menor",$N$8:$N$57)</f>
        <v>316455.65000000002</v>
      </c>
      <c r="D100" s="8">
        <f t="shared" si="0"/>
        <v>0.12784225227226609</v>
      </c>
    </row>
    <row r="101" spans="2:4" ht="16" x14ac:dyDescent="0.2">
      <c r="B101" s="14" t="s">
        <v>47</v>
      </c>
      <c r="C101" s="7">
        <f>SUMIF($C$8:$C$57,"Adjudicación directa",$N$8:$N$57)</f>
        <v>21103.88</v>
      </c>
      <c r="D101" s="8">
        <f t="shared" si="0"/>
        <v>8.5255787055267644E-3</v>
      </c>
    </row>
    <row r="102" spans="2:4" ht="16" x14ac:dyDescent="0.2">
      <c r="B102" s="6" t="s">
        <v>29</v>
      </c>
      <c r="C102" s="7">
        <f>SUMIF($C$8:$C$91,"Derivado Acuerdo Marco",$N$8:$N$91)</f>
        <v>1201526.9000000001</v>
      </c>
      <c r="D102" s="8">
        <f t="shared" si="0"/>
        <v>0.4853947308626464</v>
      </c>
    </row>
    <row r="103" spans="2:4" ht="17" thickBot="1" x14ac:dyDescent="0.25">
      <c r="B103" s="9" t="s">
        <v>30</v>
      </c>
      <c r="C103" s="10">
        <f>SUM(C95:C102)</f>
        <v>2475360.41</v>
      </c>
      <c r="D103" s="11">
        <f t="shared" si="0"/>
        <v>1</v>
      </c>
    </row>
    <row r="104" spans="2:4" ht="16" thickTop="1" x14ac:dyDescent="0.2"/>
    <row r="115" spans="3:3" x14ac:dyDescent="0.2">
      <c r="C115" t="s">
        <v>31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35" fitToHeight="0" orientation="landscape" r:id="rId1"/>
  <drawing r:id="rId2"/>
  <tableParts count="2">
    <tablePart r:id="rId3"/>
    <tablePart r:id="rId4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8"/>
  <sheetViews>
    <sheetView zoomScale="80" zoomScaleNormal="80" workbookViewId="0">
      <selection sqref="A1:B1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</cols>
  <sheetData>
    <row r="1" spans="1:7" ht="19" x14ac:dyDescent="0.25">
      <c r="A1" s="34" t="s">
        <v>316</v>
      </c>
      <c r="B1" s="34"/>
    </row>
    <row r="7" spans="1:7" s="2" customFormat="1" ht="30" customHeight="1" x14ac:dyDescent="0.2">
      <c r="A7" s="2" t="s">
        <v>0</v>
      </c>
      <c r="B7" s="2" t="s">
        <v>1</v>
      </c>
      <c r="C7" s="2" t="s">
        <v>7</v>
      </c>
      <c r="D7" s="2" t="s">
        <v>32</v>
      </c>
      <c r="E7" s="2" t="s">
        <v>8</v>
      </c>
      <c r="F7" s="2" t="s">
        <v>6</v>
      </c>
      <c r="G7" s="2" t="s">
        <v>43</v>
      </c>
    </row>
    <row r="8" spans="1:7" ht="30" customHeight="1" x14ac:dyDescent="0.2">
      <c r="A8" s="1"/>
      <c r="B8" s="1"/>
      <c r="C8" s="2"/>
      <c r="D8" s="2"/>
      <c r="E8" s="3"/>
      <c r="F8" s="3"/>
      <c r="G8" s="4"/>
    </row>
  </sheetData>
  <mergeCells count="1">
    <mergeCell ref="A1:B1"/>
  </mergeCells>
  <pageMargins left="0.7" right="0.7" top="0.75" bottom="0.75" header="0.3" footer="0.3"/>
  <pageSetup paperSize="9" scale="63" fitToHeight="0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8"/>
  <sheetViews>
    <sheetView zoomScale="80" zoomScaleNormal="80" workbookViewId="0">
      <selection sqref="A1:B1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  <col min="8" max="8" width="12.83203125" customWidth="1"/>
    <col min="9" max="9" width="14.6640625" customWidth="1"/>
    <col min="10" max="10" width="20.6640625" customWidth="1"/>
    <col min="11" max="11" width="20.6640625" bestFit="1" customWidth="1"/>
    <col min="12" max="12" width="17.5" customWidth="1"/>
    <col min="13" max="13" width="18.83203125" customWidth="1"/>
    <col min="14" max="14" width="24" customWidth="1"/>
    <col min="15" max="15" width="18.1640625" customWidth="1"/>
    <col min="16" max="16" width="14" customWidth="1"/>
  </cols>
  <sheetData>
    <row r="1" spans="1:16" ht="19" x14ac:dyDescent="0.25">
      <c r="A1" s="34" t="s">
        <v>317</v>
      </c>
      <c r="B1" s="34"/>
    </row>
    <row r="7" spans="1:16" s="2" customFormat="1" ht="30" customHeight="1" x14ac:dyDescent="0.2">
      <c r="A7" s="2" t="s">
        <v>0</v>
      </c>
      <c r="B7" s="2" t="s">
        <v>1</v>
      </c>
      <c r="C7" s="2" t="s">
        <v>7</v>
      </c>
      <c r="D7" s="2" t="s">
        <v>8</v>
      </c>
      <c r="E7" s="2" t="s">
        <v>9</v>
      </c>
      <c r="F7" s="2" t="s">
        <v>10</v>
      </c>
      <c r="G7" s="2" t="s">
        <v>15</v>
      </c>
      <c r="H7" s="2" t="s">
        <v>16</v>
      </c>
      <c r="I7" s="2" t="s">
        <v>17</v>
      </c>
      <c r="J7" s="2" t="s">
        <v>18</v>
      </c>
      <c r="K7" s="2" t="s">
        <v>19</v>
      </c>
      <c r="L7" s="2" t="s">
        <v>6</v>
      </c>
      <c r="M7" s="2" t="s">
        <v>13</v>
      </c>
      <c r="N7" s="2" t="s">
        <v>14</v>
      </c>
      <c r="O7" s="2" t="s">
        <v>44</v>
      </c>
      <c r="P7" s="2" t="s">
        <v>12</v>
      </c>
    </row>
    <row r="8" spans="1:16" ht="30" customHeight="1" x14ac:dyDescent="0.2">
      <c r="A8" s="1"/>
      <c r="B8" s="1"/>
      <c r="C8" s="2"/>
      <c r="D8" s="2"/>
      <c r="E8" s="3"/>
      <c r="F8" s="3"/>
      <c r="G8" s="4"/>
      <c r="H8" s="4"/>
      <c r="I8" s="4"/>
      <c r="J8" s="4"/>
      <c r="K8" s="2"/>
      <c r="L8" s="2"/>
      <c r="M8" s="3"/>
      <c r="N8" s="3"/>
      <c r="O8" s="4"/>
      <c r="P8" s="2"/>
    </row>
  </sheetData>
  <mergeCells count="1">
    <mergeCell ref="A1:B1"/>
  </mergeCells>
  <pageMargins left="0.7" right="0.7" top="0.75" bottom="0.75" header="0.3" footer="0.3"/>
  <pageSetup paperSize="9" scale="35" fitToHeight="0" orientation="landscape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8"/>
  <sheetViews>
    <sheetView zoomScale="80" zoomScaleNormal="80" workbookViewId="0">
      <selection sqref="A1:B1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  <col min="8" max="8" width="12.83203125" customWidth="1"/>
    <col min="9" max="9" width="14.6640625" customWidth="1"/>
    <col min="10" max="10" width="20.6640625" customWidth="1"/>
    <col min="11" max="11" width="20.6640625" bestFit="1" customWidth="1"/>
    <col min="12" max="12" width="17.5" customWidth="1"/>
    <col min="13" max="13" width="18.83203125" customWidth="1"/>
    <col min="14" max="14" width="24" customWidth="1"/>
    <col min="15" max="15" width="18.1640625" customWidth="1"/>
    <col min="16" max="16" width="14" customWidth="1"/>
  </cols>
  <sheetData>
    <row r="1" spans="1:16" ht="19" x14ac:dyDescent="0.25">
      <c r="A1" s="34" t="s">
        <v>318</v>
      </c>
      <c r="B1" s="34"/>
    </row>
    <row r="7" spans="1:16" s="2" customFormat="1" ht="30" customHeight="1" x14ac:dyDescent="0.2">
      <c r="A7" s="2" t="s">
        <v>0</v>
      </c>
      <c r="B7" s="2" t="s">
        <v>1</v>
      </c>
      <c r="C7" s="2" t="s">
        <v>7</v>
      </c>
      <c r="D7" s="2" t="s">
        <v>8</v>
      </c>
      <c r="E7" s="2" t="s">
        <v>9</v>
      </c>
      <c r="F7" s="2" t="s">
        <v>10</v>
      </c>
      <c r="G7" s="2" t="s">
        <v>15</v>
      </c>
      <c r="H7" s="2" t="s">
        <v>16</v>
      </c>
      <c r="I7" s="2" t="s">
        <v>17</v>
      </c>
      <c r="J7" s="2" t="s">
        <v>18</v>
      </c>
      <c r="K7" s="2" t="s">
        <v>19</v>
      </c>
      <c r="L7" s="2" t="s">
        <v>6</v>
      </c>
      <c r="M7" s="2" t="s">
        <v>13</v>
      </c>
      <c r="N7" s="2" t="s">
        <v>14</v>
      </c>
      <c r="O7" s="2" t="s">
        <v>11</v>
      </c>
      <c r="P7" s="2" t="s">
        <v>12</v>
      </c>
    </row>
    <row r="8" spans="1:16" ht="30" customHeight="1" x14ac:dyDescent="0.2">
      <c r="A8" s="1"/>
      <c r="B8" s="1"/>
      <c r="C8" s="2"/>
      <c r="D8" s="2"/>
      <c r="E8" s="3"/>
      <c r="F8" s="3"/>
      <c r="G8" s="4"/>
      <c r="H8" s="4"/>
      <c r="I8" s="4"/>
      <c r="J8" s="4"/>
      <c r="K8" s="30"/>
      <c r="L8" s="2"/>
      <c r="M8" s="3"/>
      <c r="N8" s="3"/>
      <c r="O8" s="4"/>
      <c r="P8" s="2"/>
    </row>
  </sheetData>
  <mergeCells count="1">
    <mergeCell ref="A1:B1"/>
  </mergeCells>
  <pageMargins left="0.7" right="0.7" top="0.75" bottom="0.75" header="0.3" footer="0.3"/>
  <pageSetup paperSize="9" scale="35" fitToHeight="0" orientation="landscape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8"/>
  <sheetViews>
    <sheetView zoomScale="80" zoomScaleNormal="80" workbookViewId="0">
      <selection sqref="A1:B1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  <col min="8" max="8" width="12.83203125" customWidth="1"/>
    <col min="9" max="9" width="14.6640625" customWidth="1"/>
    <col min="10" max="10" width="20.6640625" customWidth="1"/>
    <col min="11" max="11" width="20.6640625" bestFit="1" customWidth="1"/>
    <col min="12" max="12" width="17.5" customWidth="1"/>
    <col min="13" max="13" width="18.83203125" customWidth="1"/>
    <col min="14" max="14" width="24" customWidth="1"/>
    <col min="15" max="15" width="18.1640625" customWidth="1"/>
    <col min="16" max="16" width="14" customWidth="1"/>
  </cols>
  <sheetData>
    <row r="1" spans="1:16" x14ac:dyDescent="0.2">
      <c r="A1" s="35" t="s">
        <v>319</v>
      </c>
      <c r="B1" s="35"/>
    </row>
    <row r="7" spans="1:16" s="2" customFormat="1" ht="30" customHeight="1" x14ac:dyDescent="0.2">
      <c r="A7" s="2" t="s">
        <v>0</v>
      </c>
      <c r="B7" s="2" t="s">
        <v>1</v>
      </c>
      <c r="C7" s="2" t="s">
        <v>7</v>
      </c>
      <c r="D7" s="2" t="s">
        <v>8</v>
      </c>
      <c r="E7" s="2" t="s">
        <v>9</v>
      </c>
      <c r="F7" s="2" t="s">
        <v>10</v>
      </c>
      <c r="G7" s="2" t="s">
        <v>15</v>
      </c>
      <c r="H7" s="2" t="s">
        <v>16</v>
      </c>
      <c r="I7" s="2" t="s">
        <v>17</v>
      </c>
      <c r="J7" s="2" t="s">
        <v>18</v>
      </c>
      <c r="K7" s="2" t="s">
        <v>19</v>
      </c>
      <c r="L7" s="2" t="s">
        <v>6</v>
      </c>
      <c r="M7" s="2" t="s">
        <v>13</v>
      </c>
      <c r="N7" s="2" t="s">
        <v>14</v>
      </c>
      <c r="O7" s="2" t="s">
        <v>11</v>
      </c>
      <c r="P7" s="2" t="s">
        <v>12</v>
      </c>
    </row>
    <row r="8" spans="1:16" ht="30" customHeight="1" x14ac:dyDescent="0.2">
      <c r="A8" s="1"/>
      <c r="B8" s="1"/>
      <c r="C8" s="2"/>
      <c r="D8" s="2"/>
      <c r="E8" s="3"/>
      <c r="F8" s="3"/>
      <c r="G8" s="4"/>
      <c r="H8" s="4"/>
      <c r="I8" s="4"/>
      <c r="J8" s="4"/>
      <c r="K8" s="2"/>
      <c r="L8" s="2"/>
      <c r="M8" s="3"/>
      <c r="N8" s="3"/>
      <c r="O8" s="4"/>
      <c r="P8" s="2"/>
    </row>
  </sheetData>
  <mergeCells count="1">
    <mergeCell ref="A1:B1"/>
  </mergeCells>
  <pageMargins left="0.7" right="0.7" top="0.75" bottom="0.75" header="0.3" footer="0.3"/>
  <pageSetup paperSize="9" scale="35" fitToHeight="0" orientation="landscape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16"/>
  <sheetViews>
    <sheetView zoomScaleNormal="100" workbookViewId="0">
      <selection sqref="A1:B1"/>
    </sheetView>
  </sheetViews>
  <sheetFormatPr baseColWidth="10" defaultRowHeight="15" x14ac:dyDescent="0.2"/>
  <cols>
    <col min="1" max="1" width="31.5" customWidth="1"/>
    <col min="2" max="2" width="20.6640625" customWidth="1"/>
    <col min="3" max="3" width="22" customWidth="1"/>
    <col min="4" max="4" width="21.5" bestFit="1" customWidth="1"/>
    <col min="5" max="6" width="21.33203125" customWidth="1"/>
    <col min="7" max="7" width="14.33203125" customWidth="1"/>
    <col min="8" max="8" width="12.83203125" customWidth="1"/>
    <col min="9" max="9" width="14.6640625" customWidth="1"/>
    <col min="10" max="10" width="20.6640625" customWidth="1"/>
    <col min="11" max="11" width="20.6640625" bestFit="1" customWidth="1"/>
    <col min="12" max="12" width="17.5" customWidth="1"/>
    <col min="13" max="13" width="18.83203125" customWidth="1"/>
    <col min="14" max="14" width="24" customWidth="1"/>
    <col min="15" max="15" width="18.1640625" customWidth="1"/>
    <col min="16" max="16" width="14" customWidth="1"/>
  </cols>
  <sheetData>
    <row r="1" spans="1:7" x14ac:dyDescent="0.2">
      <c r="A1" s="35" t="s">
        <v>49</v>
      </c>
      <c r="B1" s="35"/>
    </row>
    <row r="5" spans="1:7" x14ac:dyDescent="0.2">
      <c r="A5" s="36" t="s">
        <v>20</v>
      </c>
      <c r="B5" s="38" t="s">
        <v>73</v>
      </c>
      <c r="C5" s="39"/>
      <c r="D5" s="38" t="s">
        <v>320</v>
      </c>
      <c r="E5" s="39"/>
      <c r="F5" s="38" t="s">
        <v>48</v>
      </c>
      <c r="G5" s="39"/>
    </row>
    <row r="6" spans="1:7" x14ac:dyDescent="0.2">
      <c r="A6" s="37"/>
      <c r="B6" s="15" t="s">
        <v>21</v>
      </c>
      <c r="C6" s="16" t="s">
        <v>22</v>
      </c>
      <c r="D6" s="15" t="s">
        <v>21</v>
      </c>
      <c r="E6" s="16" t="s">
        <v>22</v>
      </c>
      <c r="F6" s="15" t="s">
        <v>21</v>
      </c>
      <c r="G6" s="16" t="s">
        <v>22</v>
      </c>
    </row>
    <row r="7" spans="1:7" ht="16" x14ac:dyDescent="0.2">
      <c r="A7" s="17" t="s">
        <v>23</v>
      </c>
      <c r="B7" s="18">
        <v>2420</v>
      </c>
      <c r="C7" s="19">
        <v>5.63909310147371E-3</v>
      </c>
      <c r="D7" s="18">
        <v>759178.02</v>
      </c>
      <c r="E7" s="19">
        <v>0.30669393310689652</v>
      </c>
      <c r="F7" s="18">
        <f>D7-B7</f>
        <v>756758.02</v>
      </c>
      <c r="G7" s="19">
        <f>E7-C7</f>
        <v>0.30105484000542282</v>
      </c>
    </row>
    <row r="8" spans="1:7" ht="16" x14ac:dyDescent="0.2">
      <c r="A8" s="20" t="s">
        <v>24</v>
      </c>
      <c r="B8" s="21">
        <v>0</v>
      </c>
      <c r="C8" s="22">
        <v>0</v>
      </c>
      <c r="D8" s="21">
        <v>0</v>
      </c>
      <c r="E8" s="22">
        <v>0</v>
      </c>
      <c r="F8" s="21">
        <f t="shared" ref="F8:G15" si="0">D8-B8</f>
        <v>0</v>
      </c>
      <c r="G8" s="22">
        <f t="shared" si="0"/>
        <v>0</v>
      </c>
    </row>
    <row r="9" spans="1:7" ht="15" customHeight="1" x14ac:dyDescent="0.2">
      <c r="A9" s="17" t="s">
        <v>25</v>
      </c>
      <c r="B9" s="18">
        <v>0</v>
      </c>
      <c r="C9" s="19">
        <v>0</v>
      </c>
      <c r="D9" s="18">
        <v>0</v>
      </c>
      <c r="E9" s="19">
        <v>0</v>
      </c>
      <c r="F9" s="18">
        <f t="shared" si="0"/>
        <v>0</v>
      </c>
      <c r="G9" s="19">
        <f t="shared" si="0"/>
        <v>0</v>
      </c>
    </row>
    <row r="10" spans="1:7" ht="15" customHeight="1" x14ac:dyDescent="0.2">
      <c r="A10" s="20" t="s">
        <v>26</v>
      </c>
      <c r="B10" s="21">
        <v>168754.98</v>
      </c>
      <c r="C10" s="22">
        <v>0.39323348907327849</v>
      </c>
      <c r="D10" s="21">
        <v>177095.96</v>
      </c>
      <c r="E10" s="22">
        <v>7.1543505052664227E-2</v>
      </c>
      <c r="F10" s="21">
        <f t="shared" si="0"/>
        <v>8340.9799999999814</v>
      </c>
      <c r="G10" s="22">
        <f t="shared" si="0"/>
        <v>-0.32168998402061427</v>
      </c>
    </row>
    <row r="11" spans="1:7" ht="15" customHeight="1" x14ac:dyDescent="0.2">
      <c r="A11" s="17" t="s">
        <v>27</v>
      </c>
      <c r="B11" s="18">
        <v>0</v>
      </c>
      <c r="C11" s="19">
        <v>0</v>
      </c>
      <c r="D11" s="18">
        <v>0</v>
      </c>
      <c r="E11" s="19">
        <v>0</v>
      </c>
      <c r="F11" s="18">
        <f t="shared" si="0"/>
        <v>0</v>
      </c>
      <c r="G11" s="19">
        <f t="shared" si="0"/>
        <v>0</v>
      </c>
    </row>
    <row r="12" spans="1:7" ht="16" x14ac:dyDescent="0.2">
      <c r="A12" s="20" t="s">
        <v>28</v>
      </c>
      <c r="B12" s="21">
        <v>215122.38999999998</v>
      </c>
      <c r="C12" s="22">
        <v>0.50127900224030453</v>
      </c>
      <c r="D12" s="21">
        <v>316455.65000000002</v>
      </c>
      <c r="E12" s="22">
        <v>0.12784225227226609</v>
      </c>
      <c r="F12" s="21">
        <f t="shared" si="0"/>
        <v>101333.26000000004</v>
      </c>
      <c r="G12" s="22">
        <f t="shared" si="0"/>
        <v>-0.37343674996803844</v>
      </c>
    </row>
    <row r="13" spans="1:7" ht="16" x14ac:dyDescent="0.2">
      <c r="A13" s="23" t="s">
        <v>47</v>
      </c>
      <c r="B13" s="24">
        <v>40038.490000000005</v>
      </c>
      <c r="C13" s="25">
        <v>9.3297839980340552E-2</v>
      </c>
      <c r="D13" s="24">
        <v>21103.88</v>
      </c>
      <c r="E13" s="25">
        <v>8.5255787055267644E-3</v>
      </c>
      <c r="F13" s="21">
        <f t="shared" si="0"/>
        <v>-18934.610000000004</v>
      </c>
      <c r="G13" s="22">
        <f t="shared" si="0"/>
        <v>-8.4772261274813784E-2</v>
      </c>
    </row>
    <row r="14" spans="1:7" ht="15" customHeight="1" x14ac:dyDescent="0.2">
      <c r="A14" s="20" t="s">
        <v>74</v>
      </c>
      <c r="B14" s="21">
        <v>2811.16</v>
      </c>
      <c r="C14" s="22">
        <v>6.5505756046028239E-3</v>
      </c>
      <c r="D14" s="21">
        <v>1201526.9000000001</v>
      </c>
      <c r="E14" s="22">
        <v>0.4853947308626464</v>
      </c>
      <c r="F14" s="21">
        <f t="shared" si="0"/>
        <v>1198715.7400000002</v>
      </c>
      <c r="G14" s="22">
        <f t="shared" si="0"/>
        <v>0.47884415525804358</v>
      </c>
    </row>
    <row r="15" spans="1:7" ht="17" thickBot="1" x14ac:dyDescent="0.25">
      <c r="A15" s="26" t="s">
        <v>30</v>
      </c>
      <c r="B15" s="27">
        <v>429147.01999999996</v>
      </c>
      <c r="C15" s="28">
        <v>1</v>
      </c>
      <c r="D15" s="27">
        <v>2475360.41</v>
      </c>
      <c r="E15" s="28">
        <v>1</v>
      </c>
      <c r="F15" s="27">
        <f t="shared" si="0"/>
        <v>2046213.3900000001</v>
      </c>
      <c r="G15" s="28"/>
    </row>
    <row r="16" spans="1:7" ht="16" thickTop="1" x14ac:dyDescent="0.2"/>
  </sheetData>
  <mergeCells count="5">
    <mergeCell ref="A1:B1"/>
    <mergeCell ref="A5:A6"/>
    <mergeCell ref="B5:C5"/>
    <mergeCell ref="D5:E5"/>
    <mergeCell ref="F5:G5"/>
  </mergeCells>
  <pageMargins left="0.7" right="0.7" top="0.75" bottom="0.75" header="0.3" footer="0.3"/>
  <pageSetup paperSize="9" scale="79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G80"/>
  <sheetViews>
    <sheetView tabSelected="1" topLeftCell="A70" zoomScale="125" zoomScaleNormal="125" workbookViewId="0">
      <selection activeCell="A81" sqref="A81"/>
    </sheetView>
  </sheetViews>
  <sheetFormatPr baseColWidth="10" defaultRowHeight="15" x14ac:dyDescent="0.2"/>
  <cols>
    <col min="2" max="2" width="34.5" customWidth="1"/>
    <col min="3" max="3" width="19.1640625" customWidth="1"/>
    <col min="4" max="4" width="20" customWidth="1"/>
    <col min="5" max="5" width="22.1640625" customWidth="1"/>
    <col min="6" max="6" width="52.6640625" customWidth="1"/>
    <col min="7" max="7" width="40.83203125" bestFit="1" customWidth="1"/>
  </cols>
  <sheetData>
    <row r="1" spans="1:7" ht="19" x14ac:dyDescent="0.25">
      <c r="A1" s="31" t="s">
        <v>321</v>
      </c>
      <c r="D1" s="32" t="s">
        <v>322</v>
      </c>
      <c r="E1" s="33">
        <v>42555</v>
      </c>
    </row>
    <row r="2" spans="1:7" ht="15" customHeight="1" x14ac:dyDescent="0.25">
      <c r="A2" s="31"/>
    </row>
    <row r="3" spans="1:7" ht="15" customHeight="1" x14ac:dyDescent="0.25">
      <c r="A3" s="31"/>
    </row>
    <row r="4" spans="1:7" ht="15" customHeight="1" x14ac:dyDescent="0.25">
      <c r="A4" s="31"/>
    </row>
    <row r="5" spans="1:7" ht="15" customHeight="1" x14ac:dyDescent="0.25">
      <c r="A5" s="31"/>
    </row>
    <row r="6" spans="1:7" ht="15" customHeight="1" x14ac:dyDescent="0.25">
      <c r="A6" s="31"/>
    </row>
    <row r="7" spans="1:7" ht="30" customHeight="1" x14ac:dyDescent="0.2">
      <c r="A7" s="2" t="s">
        <v>323</v>
      </c>
      <c r="B7" s="2" t="s">
        <v>324</v>
      </c>
      <c r="C7" s="2" t="s">
        <v>325</v>
      </c>
      <c r="D7" s="2" t="s">
        <v>326</v>
      </c>
      <c r="E7" s="2" t="s">
        <v>327</v>
      </c>
      <c r="F7" s="2" t="s">
        <v>328</v>
      </c>
      <c r="G7" s="2" t="s">
        <v>329</v>
      </c>
    </row>
    <row r="8" spans="1:7" ht="30" customHeight="1" x14ac:dyDescent="0.2">
      <c r="A8" s="12" t="s">
        <v>330</v>
      </c>
      <c r="B8" s="12" t="s">
        <v>331</v>
      </c>
      <c r="C8" s="4">
        <v>40984</v>
      </c>
      <c r="D8" s="4">
        <v>40984</v>
      </c>
      <c r="E8" s="4">
        <v>42810</v>
      </c>
      <c r="F8" s="12" t="s">
        <v>332</v>
      </c>
      <c r="G8" s="12" t="s">
        <v>333</v>
      </c>
    </row>
    <row r="9" spans="1:7" ht="30" customHeight="1" x14ac:dyDescent="0.2">
      <c r="A9" s="12" t="s">
        <v>334</v>
      </c>
      <c r="B9" s="12" t="s">
        <v>335</v>
      </c>
      <c r="C9" s="4">
        <v>40731</v>
      </c>
      <c r="D9" s="4">
        <v>40731</v>
      </c>
      <c r="E9" s="4">
        <v>42558</v>
      </c>
      <c r="F9" s="12" t="s">
        <v>336</v>
      </c>
      <c r="G9" s="12" t="s">
        <v>337</v>
      </c>
    </row>
    <row r="10" spans="1:7" ht="30" customHeight="1" x14ac:dyDescent="0.2">
      <c r="A10" s="12" t="s">
        <v>338</v>
      </c>
      <c r="B10" s="12" t="s">
        <v>339</v>
      </c>
      <c r="C10" s="4">
        <v>40984</v>
      </c>
      <c r="D10" s="4">
        <v>41003</v>
      </c>
      <c r="E10" s="4">
        <v>42829</v>
      </c>
      <c r="F10" s="12" t="s">
        <v>332</v>
      </c>
      <c r="G10" s="12" t="s">
        <v>333</v>
      </c>
    </row>
    <row r="11" spans="1:7" ht="30" customHeight="1" x14ac:dyDescent="0.2">
      <c r="A11" s="12"/>
      <c r="B11" s="12" t="s">
        <v>340</v>
      </c>
      <c r="C11" s="4">
        <v>41312</v>
      </c>
      <c r="D11" s="4">
        <v>41312</v>
      </c>
      <c r="E11" s="4">
        <v>42681</v>
      </c>
      <c r="F11" s="12" t="s">
        <v>341</v>
      </c>
      <c r="G11" s="12" t="s">
        <v>333</v>
      </c>
    </row>
    <row r="12" spans="1:7" ht="30" customHeight="1" x14ac:dyDescent="0.2">
      <c r="A12" s="12"/>
      <c r="B12" s="12" t="s">
        <v>342</v>
      </c>
      <c r="C12" s="4">
        <v>41897</v>
      </c>
      <c r="D12" s="4">
        <v>41897</v>
      </c>
      <c r="E12" s="4">
        <v>44819</v>
      </c>
      <c r="F12" s="12" t="s">
        <v>343</v>
      </c>
      <c r="G12" s="12" t="s">
        <v>333</v>
      </c>
    </row>
    <row r="13" spans="1:7" ht="30" customHeight="1" x14ac:dyDescent="0.2">
      <c r="A13" s="12"/>
      <c r="B13" s="12" t="s">
        <v>344</v>
      </c>
      <c r="C13" s="4">
        <v>41897</v>
      </c>
      <c r="D13" s="4">
        <v>41897</v>
      </c>
      <c r="E13" s="4">
        <v>44089</v>
      </c>
      <c r="F13" s="12" t="s">
        <v>345</v>
      </c>
      <c r="G13" s="12" t="s">
        <v>333</v>
      </c>
    </row>
    <row r="14" spans="1:7" ht="30" customHeight="1" x14ac:dyDescent="0.2">
      <c r="A14" s="12"/>
      <c r="B14" s="12" t="s">
        <v>346</v>
      </c>
      <c r="C14" s="4">
        <v>41897</v>
      </c>
      <c r="D14" s="4">
        <v>41897</v>
      </c>
      <c r="E14" s="4">
        <v>43723</v>
      </c>
      <c r="F14" s="12" t="s">
        <v>347</v>
      </c>
      <c r="G14" s="12" t="s">
        <v>333</v>
      </c>
    </row>
    <row r="15" spans="1:7" ht="30" customHeight="1" x14ac:dyDescent="0.2">
      <c r="A15" s="12"/>
      <c r="B15" s="12" t="s">
        <v>348</v>
      </c>
      <c r="C15" s="4">
        <v>41897</v>
      </c>
      <c r="D15" s="4">
        <v>41897</v>
      </c>
      <c r="E15" s="4">
        <v>42993</v>
      </c>
      <c r="F15" s="12" t="s">
        <v>349</v>
      </c>
      <c r="G15" s="12" t="s">
        <v>333</v>
      </c>
    </row>
    <row r="16" spans="1:7" ht="30" customHeight="1" x14ac:dyDescent="0.2">
      <c r="A16" s="12"/>
      <c r="B16" s="12" t="s">
        <v>350</v>
      </c>
      <c r="C16" s="4">
        <v>41897</v>
      </c>
      <c r="D16" s="4">
        <v>41897</v>
      </c>
      <c r="E16" s="4">
        <v>42993</v>
      </c>
      <c r="F16" s="12" t="s">
        <v>351</v>
      </c>
      <c r="G16" s="12" t="s">
        <v>333</v>
      </c>
    </row>
    <row r="17" spans="1:7" ht="30" customHeight="1" x14ac:dyDescent="0.2">
      <c r="A17" s="12"/>
      <c r="B17" s="12" t="s">
        <v>352</v>
      </c>
      <c r="C17" s="4">
        <v>41897</v>
      </c>
      <c r="D17" s="4">
        <v>41897</v>
      </c>
      <c r="E17" s="4">
        <v>42993</v>
      </c>
      <c r="F17" s="12" t="s">
        <v>349</v>
      </c>
      <c r="G17" s="12" t="s">
        <v>333</v>
      </c>
    </row>
    <row r="18" spans="1:7" ht="30" customHeight="1" x14ac:dyDescent="0.2">
      <c r="A18" s="12"/>
      <c r="B18" s="12" t="s">
        <v>353</v>
      </c>
      <c r="C18" s="4">
        <v>41897</v>
      </c>
      <c r="D18" s="4">
        <v>41897</v>
      </c>
      <c r="E18" s="4">
        <v>44089</v>
      </c>
      <c r="F18" s="12" t="s">
        <v>354</v>
      </c>
      <c r="G18" s="12" t="s">
        <v>333</v>
      </c>
    </row>
    <row r="19" spans="1:7" ht="30" customHeight="1" x14ac:dyDescent="0.2">
      <c r="A19" s="12"/>
      <c r="B19" s="12" t="s">
        <v>355</v>
      </c>
      <c r="C19" s="4">
        <v>41897</v>
      </c>
      <c r="D19" s="4">
        <v>41897</v>
      </c>
      <c r="E19" s="4">
        <v>43358</v>
      </c>
      <c r="F19" s="12" t="s">
        <v>356</v>
      </c>
      <c r="G19" s="12" t="s">
        <v>333</v>
      </c>
    </row>
    <row r="20" spans="1:7" ht="30" customHeight="1" x14ac:dyDescent="0.2">
      <c r="A20" s="12"/>
      <c r="B20" s="12" t="s">
        <v>357</v>
      </c>
      <c r="C20" s="4">
        <v>41897</v>
      </c>
      <c r="D20" s="4">
        <v>41897</v>
      </c>
      <c r="E20" s="4">
        <v>42993</v>
      </c>
      <c r="F20" s="12" t="s">
        <v>349</v>
      </c>
      <c r="G20" s="12" t="s">
        <v>333</v>
      </c>
    </row>
    <row r="21" spans="1:7" ht="30" customHeight="1" x14ac:dyDescent="0.2">
      <c r="A21" s="12"/>
      <c r="B21" s="12" t="s">
        <v>358</v>
      </c>
      <c r="C21" s="4">
        <v>41897</v>
      </c>
      <c r="D21" s="4">
        <v>41897</v>
      </c>
      <c r="E21" s="4">
        <v>42628</v>
      </c>
      <c r="F21" s="12" t="s">
        <v>359</v>
      </c>
      <c r="G21" s="12" t="s">
        <v>333</v>
      </c>
    </row>
    <row r="22" spans="1:7" ht="30" customHeight="1" x14ac:dyDescent="0.2">
      <c r="A22" s="12"/>
      <c r="B22" s="12" t="s">
        <v>360</v>
      </c>
      <c r="C22" s="4">
        <v>41897</v>
      </c>
      <c r="D22" s="4">
        <v>41897</v>
      </c>
      <c r="E22" s="4">
        <v>42628</v>
      </c>
      <c r="F22" s="12" t="s">
        <v>359</v>
      </c>
      <c r="G22" s="12" t="s">
        <v>333</v>
      </c>
    </row>
    <row r="23" spans="1:7" ht="30" customHeight="1" x14ac:dyDescent="0.2">
      <c r="A23" s="12"/>
      <c r="B23" s="12" t="s">
        <v>361</v>
      </c>
      <c r="C23" s="4">
        <v>41897</v>
      </c>
      <c r="D23" s="4">
        <v>41897</v>
      </c>
      <c r="E23" s="4">
        <v>42993</v>
      </c>
      <c r="F23" s="12" t="s">
        <v>349</v>
      </c>
      <c r="G23" s="12" t="s">
        <v>333</v>
      </c>
    </row>
    <row r="24" spans="1:7" ht="30" customHeight="1" x14ac:dyDescent="0.2">
      <c r="A24" s="12"/>
      <c r="B24" s="12" t="s">
        <v>362</v>
      </c>
      <c r="C24" s="4">
        <v>41897</v>
      </c>
      <c r="D24" s="4">
        <v>41897</v>
      </c>
      <c r="E24" s="4">
        <v>42809</v>
      </c>
      <c r="F24" s="12" t="s">
        <v>363</v>
      </c>
      <c r="G24" s="12" t="s">
        <v>333</v>
      </c>
    </row>
    <row r="25" spans="1:7" ht="30" customHeight="1" x14ac:dyDescent="0.2">
      <c r="A25" s="12"/>
      <c r="B25" s="12" t="s">
        <v>364</v>
      </c>
      <c r="C25" s="4">
        <v>41897</v>
      </c>
      <c r="D25" s="4">
        <v>41897</v>
      </c>
      <c r="E25" s="4">
        <v>42993</v>
      </c>
      <c r="F25" s="12" t="s">
        <v>349</v>
      </c>
      <c r="G25" s="12" t="s">
        <v>333</v>
      </c>
    </row>
    <row r="26" spans="1:7" ht="30" customHeight="1" x14ac:dyDescent="0.2">
      <c r="A26" s="12"/>
      <c r="B26" s="12" t="s">
        <v>365</v>
      </c>
      <c r="C26" s="4">
        <v>41897</v>
      </c>
      <c r="D26" s="4">
        <v>41897</v>
      </c>
      <c r="E26" s="4">
        <v>42993</v>
      </c>
      <c r="F26" s="12" t="s">
        <v>349</v>
      </c>
      <c r="G26" s="12" t="s">
        <v>333</v>
      </c>
    </row>
    <row r="27" spans="1:7" ht="30" customHeight="1" x14ac:dyDescent="0.2">
      <c r="A27" s="12"/>
      <c r="B27" s="12" t="s">
        <v>366</v>
      </c>
      <c r="C27" s="4">
        <v>41897</v>
      </c>
      <c r="D27" s="4">
        <v>41897</v>
      </c>
      <c r="E27" s="4">
        <v>43358</v>
      </c>
      <c r="F27" s="12" t="s">
        <v>356</v>
      </c>
      <c r="G27" s="12" t="s">
        <v>333</v>
      </c>
    </row>
    <row r="28" spans="1:7" ht="30" customHeight="1" x14ac:dyDescent="0.2">
      <c r="A28" s="12"/>
      <c r="B28" s="12" t="s">
        <v>367</v>
      </c>
      <c r="C28" s="4">
        <v>41897</v>
      </c>
      <c r="D28" s="4">
        <v>41897</v>
      </c>
      <c r="E28" s="4">
        <v>43358</v>
      </c>
      <c r="F28" s="12" t="s">
        <v>356</v>
      </c>
      <c r="G28" s="12" t="s">
        <v>333</v>
      </c>
    </row>
    <row r="29" spans="1:7" ht="30" customHeight="1" x14ac:dyDescent="0.2">
      <c r="A29" s="12"/>
      <c r="B29" s="12" t="s">
        <v>368</v>
      </c>
      <c r="C29" s="4">
        <v>41897</v>
      </c>
      <c r="D29" s="4">
        <v>41897</v>
      </c>
      <c r="E29" s="4">
        <v>43723</v>
      </c>
      <c r="F29" s="12" t="s">
        <v>369</v>
      </c>
      <c r="G29" s="12" t="s">
        <v>333</v>
      </c>
    </row>
    <row r="30" spans="1:7" ht="30" customHeight="1" x14ac:dyDescent="0.2">
      <c r="A30" s="12"/>
      <c r="B30" s="12" t="s">
        <v>370</v>
      </c>
      <c r="C30" s="4">
        <v>41897</v>
      </c>
      <c r="D30" s="4">
        <v>41897</v>
      </c>
      <c r="E30" s="4">
        <v>44454</v>
      </c>
      <c r="F30" s="12" t="s">
        <v>371</v>
      </c>
      <c r="G30" s="12" t="s">
        <v>333</v>
      </c>
    </row>
    <row r="31" spans="1:7" ht="30" customHeight="1" x14ac:dyDescent="0.2">
      <c r="A31" s="12"/>
      <c r="B31" s="12" t="s">
        <v>372</v>
      </c>
      <c r="C31" s="4">
        <v>41897</v>
      </c>
      <c r="D31" s="4">
        <v>41897</v>
      </c>
      <c r="E31" s="4">
        <v>43723</v>
      </c>
      <c r="F31" s="12" t="s">
        <v>369</v>
      </c>
      <c r="G31" s="12" t="s">
        <v>333</v>
      </c>
    </row>
    <row r="32" spans="1:7" ht="30" customHeight="1" x14ac:dyDescent="0.2">
      <c r="A32" s="12"/>
      <c r="B32" s="12" t="s">
        <v>373</v>
      </c>
      <c r="C32" s="4">
        <v>41897</v>
      </c>
      <c r="D32" s="4">
        <v>41897</v>
      </c>
      <c r="E32" s="4">
        <v>42993</v>
      </c>
      <c r="F32" s="12" t="s">
        <v>349</v>
      </c>
      <c r="G32" s="12" t="s">
        <v>333</v>
      </c>
    </row>
    <row r="33" spans="1:7" ht="30" customHeight="1" x14ac:dyDescent="0.2">
      <c r="A33" s="12"/>
      <c r="B33" s="12" t="s">
        <v>374</v>
      </c>
      <c r="C33" s="4">
        <v>41897</v>
      </c>
      <c r="D33" s="4">
        <v>41897</v>
      </c>
      <c r="E33" s="4">
        <v>43723</v>
      </c>
      <c r="F33" s="12" t="s">
        <v>369</v>
      </c>
      <c r="G33" s="12" t="s">
        <v>333</v>
      </c>
    </row>
    <row r="34" spans="1:7" ht="30" customHeight="1" x14ac:dyDescent="0.2">
      <c r="A34" s="12"/>
      <c r="B34" s="12" t="s">
        <v>375</v>
      </c>
      <c r="C34" s="4">
        <v>41897</v>
      </c>
      <c r="D34" s="4">
        <v>41897</v>
      </c>
      <c r="E34" s="4">
        <v>43723</v>
      </c>
      <c r="F34" s="12" t="s">
        <v>369</v>
      </c>
      <c r="G34" s="12" t="s">
        <v>333</v>
      </c>
    </row>
    <row r="35" spans="1:7" ht="30" customHeight="1" x14ac:dyDescent="0.2">
      <c r="A35" s="12"/>
      <c r="B35" s="12" t="s">
        <v>376</v>
      </c>
      <c r="C35" s="4">
        <v>41897</v>
      </c>
      <c r="D35" s="4">
        <v>41897</v>
      </c>
      <c r="E35" s="4">
        <v>43358</v>
      </c>
      <c r="F35" s="12" t="s">
        <v>377</v>
      </c>
      <c r="G35" s="12" t="s">
        <v>333</v>
      </c>
    </row>
    <row r="36" spans="1:7" ht="30" customHeight="1" x14ac:dyDescent="0.2">
      <c r="A36" s="12"/>
      <c r="B36" s="12" t="s">
        <v>378</v>
      </c>
      <c r="C36" s="4">
        <v>41897</v>
      </c>
      <c r="D36" s="4">
        <v>41897</v>
      </c>
      <c r="E36" s="4">
        <v>42993</v>
      </c>
      <c r="F36" s="12" t="s">
        <v>349</v>
      </c>
      <c r="G36" s="12" t="s">
        <v>333</v>
      </c>
    </row>
    <row r="37" spans="1:7" ht="30" customHeight="1" x14ac:dyDescent="0.2">
      <c r="A37" s="12"/>
      <c r="B37" s="12" t="s">
        <v>379</v>
      </c>
      <c r="C37" s="4">
        <v>41897</v>
      </c>
      <c r="D37" s="4">
        <v>41897</v>
      </c>
      <c r="E37" s="4">
        <v>44819</v>
      </c>
      <c r="F37" s="12" t="s">
        <v>380</v>
      </c>
      <c r="G37" s="12" t="s">
        <v>333</v>
      </c>
    </row>
    <row r="38" spans="1:7" ht="30" customHeight="1" x14ac:dyDescent="0.2">
      <c r="A38" s="12"/>
      <c r="B38" s="12" t="s">
        <v>381</v>
      </c>
      <c r="C38" s="4">
        <v>41897</v>
      </c>
      <c r="D38" s="4">
        <v>41897</v>
      </c>
      <c r="E38" s="4">
        <v>42993</v>
      </c>
      <c r="F38" s="12" t="s">
        <v>349</v>
      </c>
      <c r="G38" s="12" t="s">
        <v>333</v>
      </c>
    </row>
    <row r="39" spans="1:7" ht="30" customHeight="1" x14ac:dyDescent="0.2">
      <c r="A39" s="12"/>
      <c r="B39" s="12" t="s">
        <v>382</v>
      </c>
      <c r="C39" s="4">
        <v>41897</v>
      </c>
      <c r="D39" s="4">
        <v>41897</v>
      </c>
      <c r="E39" s="4">
        <v>42993</v>
      </c>
      <c r="F39" s="12" t="s">
        <v>349</v>
      </c>
      <c r="G39" s="12" t="s">
        <v>333</v>
      </c>
    </row>
    <row r="40" spans="1:7" ht="30" customHeight="1" x14ac:dyDescent="0.2">
      <c r="A40" s="12"/>
      <c r="B40" s="12" t="s">
        <v>382</v>
      </c>
      <c r="C40" s="4">
        <v>41897</v>
      </c>
      <c r="D40" s="4">
        <v>41897</v>
      </c>
      <c r="E40" s="4">
        <v>42993</v>
      </c>
      <c r="F40" s="12" t="s">
        <v>349</v>
      </c>
      <c r="G40" s="12" t="s">
        <v>333</v>
      </c>
    </row>
    <row r="41" spans="1:7" ht="30" customHeight="1" x14ac:dyDescent="0.2">
      <c r="A41" s="12"/>
      <c r="B41" s="12" t="s">
        <v>383</v>
      </c>
      <c r="C41" s="4">
        <v>41897</v>
      </c>
      <c r="D41" s="4">
        <v>41897</v>
      </c>
      <c r="E41" s="4">
        <v>42993</v>
      </c>
      <c r="F41" s="12" t="s">
        <v>349</v>
      </c>
      <c r="G41" s="12" t="s">
        <v>333</v>
      </c>
    </row>
    <row r="42" spans="1:7" ht="30" customHeight="1" x14ac:dyDescent="0.2">
      <c r="A42" s="12"/>
      <c r="B42" s="12" t="s">
        <v>384</v>
      </c>
      <c r="C42" s="4">
        <v>41897</v>
      </c>
      <c r="D42" s="4">
        <v>41897</v>
      </c>
      <c r="E42" s="4">
        <v>42719</v>
      </c>
      <c r="F42" s="12" t="s">
        <v>385</v>
      </c>
      <c r="G42" s="12" t="s">
        <v>333</v>
      </c>
    </row>
    <row r="43" spans="1:7" ht="30" customHeight="1" x14ac:dyDescent="0.2">
      <c r="A43" s="12"/>
      <c r="B43" s="12" t="s">
        <v>386</v>
      </c>
      <c r="C43" s="4">
        <v>42027</v>
      </c>
      <c r="D43" s="4">
        <v>42027</v>
      </c>
      <c r="E43" s="4">
        <v>43123</v>
      </c>
      <c r="F43" s="12" t="s">
        <v>349</v>
      </c>
      <c r="G43" s="12" t="s">
        <v>333</v>
      </c>
    </row>
    <row r="44" spans="1:7" ht="30" customHeight="1" x14ac:dyDescent="0.2">
      <c r="A44" s="12"/>
      <c r="B44" s="12" t="s">
        <v>387</v>
      </c>
      <c r="C44" s="4">
        <v>42027</v>
      </c>
      <c r="D44" s="4">
        <v>42027</v>
      </c>
      <c r="E44" s="4">
        <v>42758</v>
      </c>
      <c r="F44" s="12" t="s">
        <v>359</v>
      </c>
      <c r="G44" s="12" t="s">
        <v>333</v>
      </c>
    </row>
    <row r="45" spans="1:7" ht="30" customHeight="1" x14ac:dyDescent="0.2">
      <c r="A45" s="12"/>
      <c r="B45" s="12" t="s">
        <v>388</v>
      </c>
      <c r="C45" s="4">
        <v>42027</v>
      </c>
      <c r="D45" s="4">
        <v>42027</v>
      </c>
      <c r="E45" s="4">
        <v>42758</v>
      </c>
      <c r="F45" s="12" t="s">
        <v>359</v>
      </c>
      <c r="G45" s="12" t="s">
        <v>333</v>
      </c>
    </row>
    <row r="46" spans="1:7" ht="30" customHeight="1" x14ac:dyDescent="0.2">
      <c r="A46" s="12"/>
      <c r="B46" s="12" t="s">
        <v>389</v>
      </c>
      <c r="C46" s="4">
        <v>42055</v>
      </c>
      <c r="D46" s="4">
        <v>42284</v>
      </c>
      <c r="E46" s="4">
        <v>43380</v>
      </c>
      <c r="F46" s="12" t="s">
        <v>390</v>
      </c>
      <c r="G46" s="12" t="s">
        <v>391</v>
      </c>
    </row>
    <row r="47" spans="1:7" ht="30" customHeight="1" x14ac:dyDescent="0.2">
      <c r="A47" s="12" t="s">
        <v>392</v>
      </c>
      <c r="B47" s="12" t="s">
        <v>393</v>
      </c>
      <c r="C47" s="4">
        <v>41995</v>
      </c>
      <c r="D47" s="4">
        <v>42284</v>
      </c>
      <c r="E47" s="4">
        <v>44111</v>
      </c>
      <c r="F47" s="12" t="s">
        <v>390</v>
      </c>
      <c r="G47" s="12" t="s">
        <v>394</v>
      </c>
    </row>
    <row r="48" spans="1:7" ht="30" customHeight="1" x14ac:dyDescent="0.2">
      <c r="A48" s="12" t="s">
        <v>395</v>
      </c>
      <c r="B48" s="12" t="s">
        <v>396</v>
      </c>
      <c r="C48" s="4">
        <v>42055</v>
      </c>
      <c r="D48" s="4">
        <v>42284</v>
      </c>
      <c r="E48" s="4">
        <v>43380</v>
      </c>
      <c r="F48" s="12" t="s">
        <v>390</v>
      </c>
      <c r="G48" s="12" t="s">
        <v>391</v>
      </c>
    </row>
    <row r="49" spans="1:7" ht="30" customHeight="1" x14ac:dyDescent="0.2">
      <c r="A49" s="12" t="s">
        <v>397</v>
      </c>
      <c r="B49" s="12" t="s">
        <v>398</v>
      </c>
      <c r="C49" s="4">
        <v>42429</v>
      </c>
      <c r="D49" s="4">
        <v>42444</v>
      </c>
      <c r="E49" s="4">
        <v>43174</v>
      </c>
      <c r="F49" s="12" t="s">
        <v>399</v>
      </c>
      <c r="G49" s="12" t="s">
        <v>333</v>
      </c>
    </row>
    <row r="50" spans="1:7" ht="30" customHeight="1" x14ac:dyDescent="0.2">
      <c r="A50" s="12"/>
      <c r="B50" s="12" t="s">
        <v>400</v>
      </c>
      <c r="C50" s="4">
        <v>42429</v>
      </c>
      <c r="D50" s="4">
        <v>42446</v>
      </c>
      <c r="E50" s="4">
        <v>42630</v>
      </c>
      <c r="F50" s="12" t="s">
        <v>399</v>
      </c>
      <c r="G50" s="12" t="s">
        <v>333</v>
      </c>
    </row>
    <row r="51" spans="1:7" ht="30" customHeight="1" x14ac:dyDescent="0.2">
      <c r="A51" s="12"/>
      <c r="B51" s="12" t="s">
        <v>401</v>
      </c>
      <c r="C51" s="4">
        <v>42429</v>
      </c>
      <c r="D51" s="4">
        <v>42450</v>
      </c>
      <c r="E51" s="4">
        <v>43545</v>
      </c>
      <c r="F51" s="12" t="s">
        <v>399</v>
      </c>
      <c r="G51" s="12" t="s">
        <v>333</v>
      </c>
    </row>
    <row r="52" spans="1:7" ht="30" customHeight="1" x14ac:dyDescent="0.2">
      <c r="A52" s="12"/>
      <c r="B52" s="12" t="s">
        <v>402</v>
      </c>
      <c r="C52" s="4">
        <v>42387</v>
      </c>
      <c r="D52" s="4">
        <v>42426</v>
      </c>
      <c r="E52" s="4">
        <v>43887</v>
      </c>
      <c r="F52" s="12" t="s">
        <v>399</v>
      </c>
      <c r="G52" s="12" t="s">
        <v>333</v>
      </c>
    </row>
    <row r="53" spans="1:7" ht="30" customHeight="1" x14ac:dyDescent="0.2">
      <c r="A53" s="12" t="s">
        <v>403</v>
      </c>
      <c r="B53" s="12" t="s">
        <v>404</v>
      </c>
      <c r="C53" s="4">
        <v>42387</v>
      </c>
      <c r="D53" s="4">
        <v>42426</v>
      </c>
      <c r="E53" s="4">
        <v>43887</v>
      </c>
      <c r="F53" s="12" t="s">
        <v>399</v>
      </c>
      <c r="G53" s="12" t="s">
        <v>333</v>
      </c>
    </row>
    <row r="54" spans="1:7" ht="30" customHeight="1" x14ac:dyDescent="0.2">
      <c r="A54" s="12"/>
      <c r="B54" s="12" t="s">
        <v>405</v>
      </c>
      <c r="C54" s="4">
        <v>42387</v>
      </c>
      <c r="D54" s="4">
        <v>42426</v>
      </c>
      <c r="E54" s="4">
        <v>43522</v>
      </c>
      <c r="F54" s="12" t="s">
        <v>399</v>
      </c>
      <c r="G54" s="12" t="s">
        <v>333</v>
      </c>
    </row>
    <row r="55" spans="1:7" ht="30" customHeight="1" x14ac:dyDescent="0.2">
      <c r="A55" s="12" t="s">
        <v>406</v>
      </c>
      <c r="B55" s="12" t="s">
        <v>407</v>
      </c>
      <c r="C55" s="4">
        <v>42387</v>
      </c>
      <c r="D55" s="4">
        <v>42426</v>
      </c>
      <c r="E55" s="4">
        <v>43522</v>
      </c>
      <c r="F55" s="12" t="s">
        <v>399</v>
      </c>
      <c r="G55" s="12" t="s">
        <v>333</v>
      </c>
    </row>
    <row r="56" spans="1:7" ht="30" customHeight="1" x14ac:dyDescent="0.2">
      <c r="A56" s="12" t="s">
        <v>408</v>
      </c>
      <c r="B56" s="12" t="s">
        <v>409</v>
      </c>
      <c r="C56" s="4">
        <v>42387</v>
      </c>
      <c r="D56" s="4">
        <v>42426</v>
      </c>
      <c r="E56" s="4">
        <v>44069</v>
      </c>
      <c r="F56" s="12" t="s">
        <v>399</v>
      </c>
      <c r="G56" s="12" t="s">
        <v>333</v>
      </c>
    </row>
    <row r="57" spans="1:7" ht="30" customHeight="1" x14ac:dyDescent="0.2">
      <c r="A57" s="12"/>
      <c r="B57" s="12" t="s">
        <v>410</v>
      </c>
      <c r="C57" s="4">
        <v>42401</v>
      </c>
      <c r="D57" s="4">
        <v>42444</v>
      </c>
      <c r="E57" s="4">
        <v>43905</v>
      </c>
      <c r="F57" s="12" t="s">
        <v>399</v>
      </c>
      <c r="G57" s="12" t="s">
        <v>333</v>
      </c>
    </row>
    <row r="58" spans="1:7" ht="30" customHeight="1" x14ac:dyDescent="0.2">
      <c r="A58" s="12"/>
      <c r="B58" s="12" t="s">
        <v>411</v>
      </c>
      <c r="C58" s="4">
        <v>42401</v>
      </c>
      <c r="D58" s="4">
        <v>42445</v>
      </c>
      <c r="E58" s="4">
        <v>42994</v>
      </c>
      <c r="F58" s="12" t="s">
        <v>399</v>
      </c>
      <c r="G58" s="12" t="s">
        <v>333</v>
      </c>
    </row>
    <row r="59" spans="1:7" ht="32" x14ac:dyDescent="0.2">
      <c r="A59" s="12"/>
      <c r="B59" s="12" t="s">
        <v>412</v>
      </c>
      <c r="C59" s="4">
        <v>42429</v>
      </c>
      <c r="D59" s="4">
        <v>42446</v>
      </c>
      <c r="E59" s="4">
        <v>43176</v>
      </c>
      <c r="F59" s="12" t="s">
        <v>399</v>
      </c>
      <c r="G59" s="12" t="s">
        <v>333</v>
      </c>
    </row>
    <row r="60" spans="1:7" ht="32" x14ac:dyDescent="0.2">
      <c r="A60" s="12"/>
      <c r="B60" s="12" t="s">
        <v>413</v>
      </c>
      <c r="C60" s="4">
        <v>42429</v>
      </c>
      <c r="D60" s="4">
        <v>42450</v>
      </c>
      <c r="E60" s="4">
        <v>43180</v>
      </c>
      <c r="F60" s="12" t="s">
        <v>399</v>
      </c>
      <c r="G60" s="12" t="s">
        <v>333</v>
      </c>
    </row>
    <row r="61" spans="1:7" ht="32" x14ac:dyDescent="0.2">
      <c r="A61" s="12" t="s">
        <v>414</v>
      </c>
      <c r="B61" s="12" t="s">
        <v>415</v>
      </c>
      <c r="C61" s="4">
        <v>42429</v>
      </c>
      <c r="D61" s="4">
        <v>42458</v>
      </c>
      <c r="E61" s="4">
        <v>43919</v>
      </c>
      <c r="F61" s="12" t="s">
        <v>399</v>
      </c>
      <c r="G61" s="12" t="s">
        <v>333</v>
      </c>
    </row>
    <row r="62" spans="1:7" ht="32" x14ac:dyDescent="0.2">
      <c r="A62" s="12"/>
      <c r="B62" s="12" t="s">
        <v>416</v>
      </c>
      <c r="C62" s="4">
        <v>42401</v>
      </c>
      <c r="D62" s="4">
        <v>42444</v>
      </c>
      <c r="E62" s="4">
        <v>44089</v>
      </c>
      <c r="F62" s="12" t="s">
        <v>399</v>
      </c>
      <c r="G62" s="12" t="s">
        <v>333</v>
      </c>
    </row>
    <row r="63" spans="1:7" ht="32" x14ac:dyDescent="0.2">
      <c r="A63" s="12" t="s">
        <v>417</v>
      </c>
      <c r="B63" s="12" t="s">
        <v>418</v>
      </c>
      <c r="C63" s="4">
        <v>42401</v>
      </c>
      <c r="D63" s="4">
        <v>42445</v>
      </c>
      <c r="E63" s="4">
        <v>43906</v>
      </c>
      <c r="F63" s="12" t="s">
        <v>399</v>
      </c>
      <c r="G63" s="12" t="s">
        <v>333</v>
      </c>
    </row>
    <row r="64" spans="1:7" ht="32" x14ac:dyDescent="0.2">
      <c r="A64" s="12"/>
      <c r="B64" s="12" t="s">
        <v>419</v>
      </c>
      <c r="C64" s="4">
        <v>42429</v>
      </c>
      <c r="D64" s="4">
        <v>42446</v>
      </c>
      <c r="E64" s="4">
        <v>43907</v>
      </c>
      <c r="F64" s="12" t="s">
        <v>399</v>
      </c>
      <c r="G64" s="12" t="s">
        <v>333</v>
      </c>
    </row>
    <row r="65" spans="1:7" ht="32" x14ac:dyDescent="0.2">
      <c r="A65" s="12"/>
      <c r="B65" s="12" t="s">
        <v>420</v>
      </c>
      <c r="C65" s="4">
        <v>42429</v>
      </c>
      <c r="D65" s="4">
        <v>42446</v>
      </c>
      <c r="E65" s="4">
        <v>43541</v>
      </c>
      <c r="F65" s="12" t="s">
        <v>399</v>
      </c>
      <c r="G65" s="12" t="s">
        <v>333</v>
      </c>
    </row>
    <row r="66" spans="1:7" ht="32" x14ac:dyDescent="0.2">
      <c r="A66" s="12" t="s">
        <v>421</v>
      </c>
      <c r="B66" s="12" t="s">
        <v>422</v>
      </c>
      <c r="C66" s="4">
        <v>42429</v>
      </c>
      <c r="D66" s="4">
        <v>42446</v>
      </c>
      <c r="E66" s="4">
        <v>43176</v>
      </c>
      <c r="F66" s="12" t="s">
        <v>399</v>
      </c>
      <c r="G66" s="12" t="s">
        <v>333</v>
      </c>
    </row>
    <row r="67" spans="1:7" ht="32" x14ac:dyDescent="0.2">
      <c r="A67" s="12"/>
      <c r="B67" s="12" t="s">
        <v>423</v>
      </c>
      <c r="C67" s="4">
        <v>42429</v>
      </c>
      <c r="D67" s="4">
        <v>42457</v>
      </c>
      <c r="E67" s="4">
        <v>43187</v>
      </c>
      <c r="F67" s="12" t="s">
        <v>399</v>
      </c>
      <c r="G67" s="12" t="s">
        <v>333</v>
      </c>
    </row>
    <row r="68" spans="1:7" ht="32" x14ac:dyDescent="0.2">
      <c r="A68" s="12"/>
      <c r="B68" s="12" t="s">
        <v>424</v>
      </c>
      <c r="C68" s="4">
        <v>41897</v>
      </c>
      <c r="D68" s="4">
        <v>42464</v>
      </c>
      <c r="E68" s="4">
        <v>45386</v>
      </c>
      <c r="F68" s="12" t="s">
        <v>399</v>
      </c>
      <c r="G68" s="12" t="s">
        <v>333</v>
      </c>
    </row>
    <row r="69" spans="1:7" ht="32" x14ac:dyDescent="0.2">
      <c r="A69" s="12" t="s">
        <v>425</v>
      </c>
      <c r="B69" s="12" t="s">
        <v>426</v>
      </c>
      <c r="C69" s="4">
        <v>42429</v>
      </c>
      <c r="D69" s="4">
        <v>42464</v>
      </c>
      <c r="E69" s="4">
        <v>43559</v>
      </c>
      <c r="F69" s="12" t="s">
        <v>399</v>
      </c>
      <c r="G69" s="12" t="s">
        <v>333</v>
      </c>
    </row>
    <row r="70" spans="1:7" ht="32" x14ac:dyDescent="0.2">
      <c r="A70" s="12"/>
      <c r="B70" s="12" t="s">
        <v>427</v>
      </c>
      <c r="C70" s="4">
        <v>42429</v>
      </c>
      <c r="D70" s="4">
        <v>42472</v>
      </c>
      <c r="E70" s="4">
        <v>43202</v>
      </c>
      <c r="F70" s="12" t="s">
        <v>399</v>
      </c>
      <c r="G70" s="12" t="s">
        <v>333</v>
      </c>
    </row>
    <row r="71" spans="1:7" ht="32" x14ac:dyDescent="0.2">
      <c r="A71" s="12"/>
      <c r="B71" s="12" t="s">
        <v>428</v>
      </c>
      <c r="C71" s="4">
        <v>42429</v>
      </c>
      <c r="D71" s="4">
        <v>42458</v>
      </c>
      <c r="E71" s="4">
        <v>43372</v>
      </c>
      <c r="F71" s="12" t="s">
        <v>399</v>
      </c>
      <c r="G71" s="12" t="s">
        <v>333</v>
      </c>
    </row>
    <row r="72" spans="1:7" ht="32" x14ac:dyDescent="0.2">
      <c r="A72" s="12"/>
      <c r="B72" s="12" t="s">
        <v>429</v>
      </c>
      <c r="C72" s="4">
        <v>42429</v>
      </c>
      <c r="D72" s="4">
        <v>42459</v>
      </c>
      <c r="E72" s="4">
        <v>43373</v>
      </c>
      <c r="F72" s="12" t="s">
        <v>399</v>
      </c>
      <c r="G72" s="12" t="s">
        <v>333</v>
      </c>
    </row>
    <row r="73" spans="1:7" ht="32" x14ac:dyDescent="0.2">
      <c r="A73" s="12"/>
      <c r="B73" s="12" t="s">
        <v>430</v>
      </c>
      <c r="C73" s="4">
        <v>41897</v>
      </c>
      <c r="D73" s="4">
        <v>42464</v>
      </c>
      <c r="E73" s="4">
        <v>43925</v>
      </c>
      <c r="F73" s="12" t="s">
        <v>399</v>
      </c>
      <c r="G73" s="12" t="s">
        <v>333</v>
      </c>
    </row>
    <row r="74" spans="1:7" ht="32" x14ac:dyDescent="0.2">
      <c r="A74" s="12"/>
      <c r="B74" s="12" t="s">
        <v>431</v>
      </c>
      <c r="C74" s="4">
        <v>41897</v>
      </c>
      <c r="D74" s="4">
        <v>42464</v>
      </c>
      <c r="E74" s="4">
        <v>43194</v>
      </c>
      <c r="F74" s="12" t="s">
        <v>399</v>
      </c>
      <c r="G74" s="12" t="s">
        <v>333</v>
      </c>
    </row>
    <row r="75" spans="1:7" ht="32" x14ac:dyDescent="0.2">
      <c r="A75" s="12"/>
      <c r="B75" s="12" t="s">
        <v>432</v>
      </c>
      <c r="C75" s="4">
        <v>42429</v>
      </c>
      <c r="D75" s="4">
        <v>42464</v>
      </c>
      <c r="E75" s="4">
        <v>43925</v>
      </c>
      <c r="F75" s="12" t="s">
        <v>399</v>
      </c>
      <c r="G75" s="12" t="s">
        <v>333</v>
      </c>
    </row>
    <row r="76" spans="1:7" ht="32" x14ac:dyDescent="0.2">
      <c r="A76" s="12"/>
      <c r="B76" s="12" t="s">
        <v>433</v>
      </c>
      <c r="C76" s="4">
        <v>42522</v>
      </c>
      <c r="D76" s="4">
        <v>42527</v>
      </c>
      <c r="E76" s="4">
        <v>43379</v>
      </c>
      <c r="F76" s="12" t="s">
        <v>399</v>
      </c>
      <c r="G76" s="12" t="s">
        <v>333</v>
      </c>
    </row>
    <row r="77" spans="1:7" ht="32" x14ac:dyDescent="0.2">
      <c r="A77" s="12"/>
      <c r="B77" s="12" t="s">
        <v>433</v>
      </c>
      <c r="C77" s="4">
        <v>42522</v>
      </c>
      <c r="D77" s="4">
        <v>42527</v>
      </c>
      <c r="E77" s="4">
        <v>43379</v>
      </c>
      <c r="F77" s="12" t="s">
        <v>399</v>
      </c>
      <c r="G77" s="12" t="s">
        <v>333</v>
      </c>
    </row>
    <row r="78" spans="1:7" ht="32" x14ac:dyDescent="0.2">
      <c r="A78" s="12"/>
      <c r="B78" s="12" t="s">
        <v>434</v>
      </c>
      <c r="C78" s="4">
        <v>42522</v>
      </c>
      <c r="D78" s="4">
        <v>42527</v>
      </c>
      <c r="E78" s="4">
        <v>43440</v>
      </c>
      <c r="F78" s="12" t="s">
        <v>399</v>
      </c>
      <c r="G78" s="12" t="s">
        <v>333</v>
      </c>
    </row>
    <row r="79" spans="1:7" ht="32" x14ac:dyDescent="0.2">
      <c r="A79" s="12"/>
      <c r="B79" s="12" t="s">
        <v>435</v>
      </c>
      <c r="C79" s="4">
        <v>42522</v>
      </c>
      <c r="D79" s="4">
        <v>42527</v>
      </c>
      <c r="E79" s="4">
        <v>43257</v>
      </c>
      <c r="F79" s="12" t="s">
        <v>399</v>
      </c>
      <c r="G79" s="12" t="s">
        <v>333</v>
      </c>
    </row>
    <row r="80" spans="1:7" ht="32" x14ac:dyDescent="0.2">
      <c r="A80" s="12"/>
      <c r="B80" s="12" t="s">
        <v>436</v>
      </c>
      <c r="C80" s="4">
        <v>42522</v>
      </c>
      <c r="D80" s="4">
        <v>42527</v>
      </c>
      <c r="E80" s="4">
        <v>43440</v>
      </c>
      <c r="F80" s="12" t="s">
        <v>399</v>
      </c>
      <c r="G80" s="12" t="s">
        <v>333</v>
      </c>
    </row>
  </sheetData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2"/>
  <sheetViews>
    <sheetView topLeftCell="F1" zoomScale="80" zoomScaleNormal="80" workbookViewId="0">
      <selection sqref="A1:B1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  <col min="8" max="8" width="12.83203125" customWidth="1"/>
    <col min="9" max="9" width="14.6640625" customWidth="1"/>
    <col min="10" max="10" width="20.6640625" customWidth="1"/>
    <col min="11" max="11" width="20.6640625" bestFit="1" customWidth="1"/>
    <col min="12" max="12" width="23.6640625" bestFit="1" customWidth="1"/>
    <col min="13" max="13" width="18.83203125" customWidth="1"/>
    <col min="14" max="14" width="24" customWidth="1"/>
    <col min="15" max="15" width="18.1640625" customWidth="1"/>
    <col min="16" max="16" width="14" customWidth="1"/>
  </cols>
  <sheetData>
    <row r="1" spans="1:16" ht="19" x14ac:dyDescent="0.25">
      <c r="A1" s="34" t="s">
        <v>274</v>
      </c>
      <c r="B1" s="34"/>
    </row>
    <row r="7" spans="1:16" s="2" customFormat="1" ht="30" customHeight="1" x14ac:dyDescent="0.2">
      <c r="A7" s="2" t="s">
        <v>0</v>
      </c>
      <c r="B7" s="2" t="s">
        <v>1</v>
      </c>
      <c r="C7" s="2" t="s">
        <v>7</v>
      </c>
      <c r="D7" s="2" t="s">
        <v>8</v>
      </c>
      <c r="E7" s="2" t="s">
        <v>9</v>
      </c>
      <c r="F7" s="2" t="s">
        <v>10</v>
      </c>
      <c r="G7" s="2" t="s">
        <v>15</v>
      </c>
      <c r="H7" s="2" t="s">
        <v>16</v>
      </c>
      <c r="I7" s="2" t="s">
        <v>17</v>
      </c>
      <c r="J7" s="2" t="s">
        <v>18</v>
      </c>
      <c r="K7" s="2" t="s">
        <v>19</v>
      </c>
      <c r="L7" s="2" t="s">
        <v>6</v>
      </c>
      <c r="M7" s="2" t="s">
        <v>13</v>
      </c>
      <c r="N7" s="2" t="s">
        <v>14</v>
      </c>
      <c r="O7" s="2" t="s">
        <v>11</v>
      </c>
      <c r="P7" s="2" t="s">
        <v>12</v>
      </c>
    </row>
    <row r="8" spans="1:16" ht="30" customHeight="1" x14ac:dyDescent="0.2">
      <c r="A8" s="1" t="s">
        <v>110</v>
      </c>
      <c r="B8" s="1" t="s">
        <v>111</v>
      </c>
      <c r="C8" s="2" t="s">
        <v>5</v>
      </c>
      <c r="D8" s="2" t="s">
        <v>3</v>
      </c>
      <c r="E8" s="3">
        <v>14695</v>
      </c>
      <c r="F8" s="3">
        <v>17780.95</v>
      </c>
      <c r="G8" s="4"/>
      <c r="H8" s="4"/>
      <c r="I8" s="4"/>
      <c r="J8" s="4"/>
      <c r="K8" s="2">
        <v>1</v>
      </c>
      <c r="L8" s="2" t="s">
        <v>112</v>
      </c>
      <c r="M8" s="3">
        <v>14695</v>
      </c>
      <c r="N8" s="3">
        <v>17780.95</v>
      </c>
      <c r="O8" s="4">
        <v>42466</v>
      </c>
      <c r="P8" s="2"/>
    </row>
    <row r="9" spans="1:16" ht="30" customHeight="1" x14ac:dyDescent="0.2">
      <c r="A9" s="1" t="s">
        <v>138</v>
      </c>
      <c r="B9" s="1" t="s">
        <v>139</v>
      </c>
      <c r="C9" s="2" t="s">
        <v>5</v>
      </c>
      <c r="D9" s="2" t="s">
        <v>3</v>
      </c>
      <c r="E9" s="3">
        <v>17935.2</v>
      </c>
      <c r="F9" s="3">
        <v>21701.59</v>
      </c>
      <c r="G9" s="4"/>
      <c r="H9" s="4"/>
      <c r="I9" s="4"/>
      <c r="J9" s="4"/>
      <c r="K9" s="2">
        <v>1</v>
      </c>
      <c r="L9" s="2" t="s">
        <v>140</v>
      </c>
      <c r="M9" s="3">
        <v>17935.2</v>
      </c>
      <c r="N9" s="3">
        <v>21701.59</v>
      </c>
      <c r="O9" s="4">
        <v>42481</v>
      </c>
      <c r="P9" s="2"/>
    </row>
    <row r="10" spans="1:16" ht="30" customHeight="1" x14ac:dyDescent="0.2">
      <c r="A10" s="1" t="s">
        <v>149</v>
      </c>
      <c r="B10" s="1" t="s">
        <v>150</v>
      </c>
      <c r="C10" s="2" t="s">
        <v>5</v>
      </c>
      <c r="D10" s="2" t="s">
        <v>3</v>
      </c>
      <c r="E10" s="3">
        <v>200110</v>
      </c>
      <c r="F10" s="3">
        <v>242133.1</v>
      </c>
      <c r="G10" s="4"/>
      <c r="H10" s="4"/>
      <c r="I10" s="4"/>
      <c r="J10" s="4"/>
      <c r="K10" s="2">
        <v>1</v>
      </c>
      <c r="L10" s="2" t="s">
        <v>60</v>
      </c>
      <c r="M10" s="3">
        <v>200110</v>
      </c>
      <c r="N10" s="3">
        <v>242133.1</v>
      </c>
      <c r="O10" s="4">
        <v>42494</v>
      </c>
      <c r="P10" s="2"/>
    </row>
    <row r="11" spans="1:16" ht="30" customHeight="1" x14ac:dyDescent="0.2">
      <c r="A11" s="1" t="s">
        <v>161</v>
      </c>
      <c r="B11" s="1" t="s">
        <v>162</v>
      </c>
      <c r="C11" s="2" t="s">
        <v>5</v>
      </c>
      <c r="D11" s="2" t="s">
        <v>3</v>
      </c>
      <c r="E11" s="3">
        <v>9000</v>
      </c>
      <c r="F11" s="3">
        <v>10890</v>
      </c>
      <c r="G11" s="4"/>
      <c r="H11" s="4"/>
      <c r="I11" s="4"/>
      <c r="J11" s="4"/>
      <c r="K11" s="2">
        <v>1</v>
      </c>
      <c r="L11" s="2" t="s">
        <v>70</v>
      </c>
      <c r="M11" s="3">
        <v>9000</v>
      </c>
      <c r="N11" s="3">
        <v>10890</v>
      </c>
      <c r="O11" s="4">
        <v>42471</v>
      </c>
      <c r="P11" s="2"/>
    </row>
    <row r="12" spans="1:16" ht="30" customHeight="1" x14ac:dyDescent="0.2">
      <c r="A12" s="1" t="s">
        <v>189</v>
      </c>
      <c r="B12" s="1" t="s">
        <v>190</v>
      </c>
      <c r="C12" s="2" t="s">
        <v>5</v>
      </c>
      <c r="D12" s="2" t="s">
        <v>2</v>
      </c>
      <c r="E12" s="3">
        <v>7553.4</v>
      </c>
      <c r="F12" s="3">
        <v>9139.61</v>
      </c>
      <c r="G12" s="4"/>
      <c r="H12" s="4"/>
      <c r="I12" s="4"/>
      <c r="J12" s="4"/>
      <c r="K12" s="2">
        <v>1</v>
      </c>
      <c r="L12" s="2" t="s">
        <v>60</v>
      </c>
      <c r="M12" s="3">
        <v>7553.4</v>
      </c>
      <c r="N12" s="3">
        <v>9139.61</v>
      </c>
      <c r="O12" s="4">
        <v>42500</v>
      </c>
      <c r="P12" s="2"/>
    </row>
    <row r="13" spans="1:16" ht="30" customHeight="1" x14ac:dyDescent="0.2">
      <c r="A13" s="1" t="s">
        <v>191</v>
      </c>
      <c r="B13" s="1" t="s">
        <v>192</v>
      </c>
      <c r="C13" s="2" t="s">
        <v>5</v>
      </c>
      <c r="D13" s="2" t="s">
        <v>3</v>
      </c>
      <c r="E13" s="3">
        <v>12240</v>
      </c>
      <c r="F13" s="3">
        <v>14810.4</v>
      </c>
      <c r="G13" s="4"/>
      <c r="H13" s="4"/>
      <c r="I13" s="4"/>
      <c r="J13" s="4"/>
      <c r="K13" s="2">
        <v>1</v>
      </c>
      <c r="L13" s="2" t="s">
        <v>193</v>
      </c>
      <c r="M13" s="3">
        <v>12240</v>
      </c>
      <c r="N13" s="3">
        <v>14810.4</v>
      </c>
      <c r="O13" s="4">
        <v>42492</v>
      </c>
      <c r="P13" s="2"/>
    </row>
    <row r="14" spans="1:16" ht="30" customHeight="1" x14ac:dyDescent="0.2">
      <c r="A14" s="1" t="s">
        <v>202</v>
      </c>
      <c r="B14" s="1" t="s">
        <v>203</v>
      </c>
      <c r="C14" s="2" t="s">
        <v>5</v>
      </c>
      <c r="D14" s="2" t="s">
        <v>3</v>
      </c>
      <c r="E14" s="3">
        <v>17950</v>
      </c>
      <c r="F14" s="3">
        <v>21719.5</v>
      </c>
      <c r="G14" s="4"/>
      <c r="H14" s="4"/>
      <c r="I14" s="4"/>
      <c r="J14" s="4"/>
      <c r="K14" s="2">
        <v>1</v>
      </c>
      <c r="L14" s="2" t="s">
        <v>204</v>
      </c>
      <c r="M14" s="3">
        <v>17950</v>
      </c>
      <c r="N14" s="3">
        <v>21719.5</v>
      </c>
      <c r="O14" s="4">
        <v>42494</v>
      </c>
      <c r="P14" s="2"/>
    </row>
    <row r="15" spans="1:16" ht="30" customHeight="1" x14ac:dyDescent="0.2">
      <c r="A15" s="1" t="s">
        <v>215</v>
      </c>
      <c r="B15" s="1" t="s">
        <v>216</v>
      </c>
      <c r="C15" s="2" t="s">
        <v>5</v>
      </c>
      <c r="D15" s="2" t="s">
        <v>3</v>
      </c>
      <c r="E15" s="3">
        <v>17634.48</v>
      </c>
      <c r="F15" s="3">
        <v>21337.72</v>
      </c>
      <c r="G15" s="4"/>
      <c r="H15" s="4"/>
      <c r="I15" s="4"/>
      <c r="J15" s="4"/>
      <c r="K15" s="30">
        <v>1</v>
      </c>
      <c r="L15" s="2" t="s">
        <v>217</v>
      </c>
      <c r="M15" s="3">
        <v>17634.48</v>
      </c>
      <c r="N15" s="3">
        <v>21337.72</v>
      </c>
      <c r="O15" s="4">
        <v>42500</v>
      </c>
      <c r="P15" s="2"/>
    </row>
    <row r="16" spans="1:16" ht="30" customHeight="1" x14ac:dyDescent="0.2">
      <c r="A16" s="1" t="s">
        <v>221</v>
      </c>
      <c r="B16" s="1" t="s">
        <v>222</v>
      </c>
      <c r="C16" s="2" t="s">
        <v>5</v>
      </c>
      <c r="D16" s="2" t="s">
        <v>2</v>
      </c>
      <c r="E16" s="3">
        <v>7417</v>
      </c>
      <c r="F16" s="3">
        <v>8974.57</v>
      </c>
      <c r="G16" s="4"/>
      <c r="H16" s="4"/>
      <c r="I16" s="4"/>
      <c r="J16" s="4"/>
      <c r="K16" s="30">
        <v>1</v>
      </c>
      <c r="L16" s="2" t="s">
        <v>223</v>
      </c>
      <c r="M16" s="3">
        <v>7417</v>
      </c>
      <c r="N16" s="3">
        <v>8974.57</v>
      </c>
      <c r="O16" s="4">
        <v>42551</v>
      </c>
      <c r="P16" s="2"/>
    </row>
    <row r="17" spans="1:16" ht="30" customHeight="1" x14ac:dyDescent="0.2">
      <c r="A17" s="1" t="s">
        <v>229</v>
      </c>
      <c r="B17" s="1" t="s">
        <v>230</v>
      </c>
      <c r="C17" s="2" t="s">
        <v>5</v>
      </c>
      <c r="D17" s="2" t="s">
        <v>2</v>
      </c>
      <c r="E17" s="3">
        <v>7589.89</v>
      </c>
      <c r="F17" s="3">
        <v>9183.77</v>
      </c>
      <c r="G17" s="4"/>
      <c r="H17" s="4"/>
      <c r="I17" s="4"/>
      <c r="J17" s="4"/>
      <c r="K17" s="30">
        <v>1</v>
      </c>
      <c r="L17" s="2" t="s">
        <v>231</v>
      </c>
      <c r="M17" s="3">
        <v>7589.89</v>
      </c>
      <c r="N17" s="3">
        <v>9183.77</v>
      </c>
      <c r="O17" s="4">
        <v>42524</v>
      </c>
      <c r="P17" s="2"/>
    </row>
    <row r="18" spans="1:16" ht="30" customHeight="1" x14ac:dyDescent="0.2">
      <c r="A18" s="1" t="s">
        <v>239</v>
      </c>
      <c r="B18" s="1" t="s">
        <v>240</v>
      </c>
      <c r="C18" s="2" t="s">
        <v>5</v>
      </c>
      <c r="D18" s="2" t="s">
        <v>2</v>
      </c>
      <c r="E18" s="3">
        <v>5561.91</v>
      </c>
      <c r="F18" s="3">
        <v>6729.91</v>
      </c>
      <c r="G18" s="4"/>
      <c r="H18" s="4"/>
      <c r="I18" s="4"/>
      <c r="J18" s="4"/>
      <c r="K18" s="30">
        <v>1</v>
      </c>
      <c r="L18" s="2" t="s">
        <v>241</v>
      </c>
      <c r="M18" s="3">
        <v>5561.91</v>
      </c>
      <c r="N18" s="3">
        <v>6729.91</v>
      </c>
      <c r="O18" s="4">
        <v>42543</v>
      </c>
      <c r="P18" s="2"/>
    </row>
    <row r="19" spans="1:16" ht="30" customHeight="1" x14ac:dyDescent="0.2">
      <c r="A19" s="1" t="s">
        <v>242</v>
      </c>
      <c r="B19" s="1" t="s">
        <v>243</v>
      </c>
      <c r="C19" s="2" t="s">
        <v>5</v>
      </c>
      <c r="D19" s="2" t="s">
        <v>3</v>
      </c>
      <c r="E19" s="3">
        <v>0</v>
      </c>
      <c r="F19" s="3">
        <v>0</v>
      </c>
      <c r="G19" s="4"/>
      <c r="H19" s="4"/>
      <c r="I19" s="4"/>
      <c r="J19" s="4"/>
      <c r="K19" s="30">
        <v>1</v>
      </c>
      <c r="L19" s="2" t="s">
        <v>244</v>
      </c>
      <c r="M19" s="3">
        <v>0</v>
      </c>
      <c r="N19" s="3">
        <v>0</v>
      </c>
      <c r="O19" s="4">
        <v>42542</v>
      </c>
      <c r="P19" s="2"/>
    </row>
    <row r="20" spans="1:16" ht="30" customHeight="1" x14ac:dyDescent="0.2">
      <c r="A20" s="1" t="s">
        <v>245</v>
      </c>
      <c r="B20" s="1" t="s">
        <v>246</v>
      </c>
      <c r="C20" s="2" t="s">
        <v>5</v>
      </c>
      <c r="D20" s="2" t="s">
        <v>3</v>
      </c>
      <c r="E20" s="3">
        <v>17029.32</v>
      </c>
      <c r="F20" s="3">
        <v>20605.48</v>
      </c>
      <c r="G20" s="4"/>
      <c r="H20" s="4"/>
      <c r="I20" s="4"/>
      <c r="J20" s="4"/>
      <c r="K20" s="30">
        <v>1</v>
      </c>
      <c r="L20" s="2" t="s">
        <v>72</v>
      </c>
      <c r="M20" s="3">
        <v>17029.32</v>
      </c>
      <c r="N20" s="3">
        <v>20605.48</v>
      </c>
      <c r="O20" s="4">
        <v>42538</v>
      </c>
      <c r="P20" s="2"/>
    </row>
    <row r="21" spans="1:16" ht="16" x14ac:dyDescent="0.2">
      <c r="A21" s="1" t="s">
        <v>255</v>
      </c>
      <c r="B21" s="1" t="s">
        <v>256</v>
      </c>
      <c r="C21" s="2" t="s">
        <v>5</v>
      </c>
      <c r="D21" s="2" t="s">
        <v>3</v>
      </c>
      <c r="E21" s="3">
        <v>5897.6</v>
      </c>
      <c r="F21" s="3">
        <v>6133.5</v>
      </c>
      <c r="G21" s="4"/>
      <c r="H21" s="4"/>
      <c r="I21" s="4"/>
      <c r="J21" s="4"/>
      <c r="K21" s="4">
        <v>1</v>
      </c>
      <c r="L21" s="2" t="s">
        <v>257</v>
      </c>
      <c r="M21" s="3">
        <v>5897.6</v>
      </c>
      <c r="N21" s="3">
        <v>6133.5</v>
      </c>
      <c r="O21" s="4">
        <v>42538</v>
      </c>
      <c r="P21" s="2"/>
    </row>
    <row r="22" spans="1:16" ht="32" x14ac:dyDescent="0.2">
      <c r="A22" s="1" t="s">
        <v>264</v>
      </c>
      <c r="B22" s="1" t="s">
        <v>265</v>
      </c>
      <c r="C22" s="2" t="s">
        <v>5</v>
      </c>
      <c r="D22" s="2" t="s">
        <v>3</v>
      </c>
      <c r="E22" s="3">
        <v>7293</v>
      </c>
      <c r="F22" s="3">
        <v>8824.5300000000007</v>
      </c>
      <c r="G22" s="4"/>
      <c r="H22" s="4"/>
      <c r="I22" s="4"/>
      <c r="J22" s="4"/>
      <c r="K22" s="4">
        <v>1</v>
      </c>
      <c r="L22" s="2" t="s">
        <v>266</v>
      </c>
      <c r="M22" s="3">
        <v>7293</v>
      </c>
      <c r="N22" s="3">
        <v>8824.5300000000007</v>
      </c>
      <c r="O22" s="4">
        <v>42551</v>
      </c>
      <c r="P22" s="2"/>
    </row>
  </sheetData>
  <mergeCells count="1">
    <mergeCell ref="A1:B1"/>
  </mergeCells>
  <pageMargins left="0.7" right="0.7" top="0.75" bottom="0.75" header="0.3" footer="0.3"/>
  <pageSetup paperSize="9" scale="35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0"/>
  <sheetViews>
    <sheetView zoomScale="80" zoomScaleNormal="80" workbookViewId="0">
      <selection sqref="A1:B1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  <col min="8" max="8" width="12.83203125" customWidth="1"/>
    <col min="9" max="9" width="14.6640625" customWidth="1"/>
    <col min="10" max="10" width="20.6640625" customWidth="1"/>
    <col min="11" max="11" width="20.6640625" bestFit="1" customWidth="1"/>
    <col min="12" max="12" width="17.5" customWidth="1"/>
    <col min="13" max="13" width="18.83203125" customWidth="1"/>
    <col min="14" max="14" width="24" customWidth="1"/>
    <col min="15" max="15" width="18.1640625" customWidth="1"/>
    <col min="16" max="16" width="14" customWidth="1"/>
  </cols>
  <sheetData>
    <row r="1" spans="1:16" ht="19" x14ac:dyDescent="0.25">
      <c r="A1" s="34" t="s">
        <v>275</v>
      </c>
      <c r="B1" s="34"/>
    </row>
    <row r="7" spans="1:16" s="2" customFormat="1" ht="30" customHeight="1" x14ac:dyDescent="0.2">
      <c r="A7" s="2" t="s">
        <v>0</v>
      </c>
      <c r="B7" s="2" t="s">
        <v>1</v>
      </c>
      <c r="C7" s="2" t="s">
        <v>7</v>
      </c>
      <c r="D7" s="2" t="s">
        <v>8</v>
      </c>
      <c r="E7" s="2" t="s">
        <v>9</v>
      </c>
      <c r="F7" s="2" t="s">
        <v>10</v>
      </c>
      <c r="G7" s="2" t="s">
        <v>15</v>
      </c>
      <c r="H7" s="2" t="s">
        <v>16</v>
      </c>
      <c r="I7" s="2" t="s">
        <v>17</v>
      </c>
      <c r="J7" s="2" t="s">
        <v>18</v>
      </c>
      <c r="K7" s="2" t="s">
        <v>19</v>
      </c>
      <c r="L7" s="2" t="s">
        <v>6</v>
      </c>
      <c r="M7" s="2" t="s">
        <v>13</v>
      </c>
      <c r="N7" s="2" t="s">
        <v>14</v>
      </c>
      <c r="O7" s="2" t="s">
        <v>11</v>
      </c>
      <c r="P7" s="2" t="s">
        <v>12</v>
      </c>
    </row>
    <row r="8" spans="1:16" ht="30" customHeight="1" x14ac:dyDescent="0.2">
      <c r="A8" s="1" t="s">
        <v>163</v>
      </c>
      <c r="B8" s="1" t="s">
        <v>164</v>
      </c>
      <c r="C8" s="2" t="s">
        <v>54</v>
      </c>
      <c r="D8" s="2" t="s">
        <v>2</v>
      </c>
      <c r="E8" s="3">
        <v>902949.44</v>
      </c>
      <c r="F8" s="3">
        <v>1092568.82</v>
      </c>
      <c r="G8" s="4"/>
      <c r="H8" s="4"/>
      <c r="I8" s="4"/>
      <c r="J8" s="4"/>
      <c r="K8" s="2">
        <v>1</v>
      </c>
      <c r="L8" s="2" t="s">
        <v>165</v>
      </c>
      <c r="M8" s="3">
        <v>902949.44</v>
      </c>
      <c r="N8" s="3">
        <v>1092568.82</v>
      </c>
      <c r="O8" s="4">
        <v>42471</v>
      </c>
      <c r="P8" s="2"/>
    </row>
    <row r="9" spans="1:16" ht="30" customHeight="1" x14ac:dyDescent="0.2">
      <c r="A9" s="1" t="s">
        <v>209</v>
      </c>
      <c r="B9" s="1" t="s">
        <v>210</v>
      </c>
      <c r="C9" s="2" t="s">
        <v>54</v>
      </c>
      <c r="D9" s="2" t="s">
        <v>2</v>
      </c>
      <c r="E9" s="3">
        <v>18748</v>
      </c>
      <c r="F9" s="3">
        <v>22685.08</v>
      </c>
      <c r="G9" s="4"/>
      <c r="H9" s="4"/>
      <c r="I9" s="4"/>
      <c r="J9" s="4"/>
      <c r="K9" s="30">
        <v>1</v>
      </c>
      <c r="L9" s="2" t="s">
        <v>211</v>
      </c>
      <c r="M9" s="3">
        <v>18748</v>
      </c>
      <c r="N9" s="3">
        <v>22685.08</v>
      </c>
      <c r="O9" s="4">
        <v>42495</v>
      </c>
      <c r="P9" s="2"/>
    </row>
    <row r="10" spans="1:16" ht="32" x14ac:dyDescent="0.2">
      <c r="A10" s="1" t="s">
        <v>224</v>
      </c>
      <c r="B10" s="1" t="s">
        <v>225</v>
      </c>
      <c r="C10" s="2" t="s">
        <v>54</v>
      </c>
      <c r="D10" s="2" t="s">
        <v>3</v>
      </c>
      <c r="E10" s="3">
        <v>71300</v>
      </c>
      <c r="F10" s="3">
        <v>86273</v>
      </c>
      <c r="G10" s="4"/>
      <c r="H10" s="4"/>
      <c r="I10" s="4"/>
      <c r="J10" s="4"/>
      <c r="K10" s="30">
        <v>1</v>
      </c>
      <c r="L10" s="2" t="s">
        <v>226</v>
      </c>
      <c r="M10" s="3">
        <v>71300</v>
      </c>
      <c r="N10" s="3">
        <v>86273</v>
      </c>
      <c r="O10" s="4">
        <v>42545</v>
      </c>
      <c r="P10" s="2"/>
    </row>
  </sheetData>
  <mergeCells count="1">
    <mergeCell ref="A1:B1"/>
  </mergeCells>
  <pageMargins left="0.7" right="0.7" top="0.75" bottom="0.75" header="0.3" footer="0.3"/>
  <pageSetup paperSize="9" scale="35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8"/>
  <sheetViews>
    <sheetView zoomScale="80" zoomScaleNormal="80" workbookViewId="0">
      <selection sqref="A1:B1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  <col min="8" max="8" width="12.83203125" customWidth="1"/>
    <col min="9" max="9" width="14.6640625" customWidth="1"/>
    <col min="10" max="10" width="20.6640625" customWidth="1"/>
    <col min="11" max="11" width="20.6640625" bestFit="1" customWidth="1"/>
    <col min="12" max="12" width="17.5" customWidth="1"/>
    <col min="13" max="13" width="18.83203125" customWidth="1"/>
    <col min="14" max="14" width="24" customWidth="1"/>
    <col min="15" max="15" width="18.1640625" customWidth="1"/>
    <col min="16" max="16" width="14" customWidth="1"/>
  </cols>
  <sheetData>
    <row r="1" spans="1:16" ht="19" x14ac:dyDescent="0.25">
      <c r="A1" s="34" t="s">
        <v>276</v>
      </c>
      <c r="B1" s="34"/>
    </row>
    <row r="7" spans="1:16" s="2" customFormat="1" ht="30" customHeight="1" x14ac:dyDescent="0.2">
      <c r="A7" s="2" t="s">
        <v>0</v>
      </c>
      <c r="B7" s="2" t="s">
        <v>1</v>
      </c>
      <c r="C7" s="2" t="s">
        <v>7</v>
      </c>
      <c r="D7" s="2" t="s">
        <v>8</v>
      </c>
      <c r="E7" s="2" t="s">
        <v>9</v>
      </c>
      <c r="F7" s="2" t="s">
        <v>10</v>
      </c>
      <c r="G7" s="2" t="s">
        <v>15</v>
      </c>
      <c r="H7" s="2" t="s">
        <v>16</v>
      </c>
      <c r="I7" s="2" t="s">
        <v>17</v>
      </c>
      <c r="J7" s="2" t="s">
        <v>18</v>
      </c>
      <c r="K7" s="2" t="s">
        <v>19</v>
      </c>
      <c r="L7" s="2" t="s">
        <v>6</v>
      </c>
      <c r="M7" s="2" t="s">
        <v>13</v>
      </c>
      <c r="N7" s="2" t="s">
        <v>14</v>
      </c>
      <c r="O7" s="2" t="s">
        <v>11</v>
      </c>
      <c r="P7" s="2" t="s">
        <v>12</v>
      </c>
    </row>
    <row r="8" spans="1:16" ht="30" customHeight="1" x14ac:dyDescent="0.2">
      <c r="A8" s="1"/>
      <c r="B8" s="1"/>
      <c r="C8" s="2"/>
      <c r="D8" s="2"/>
      <c r="E8" s="3"/>
      <c r="F8" s="3"/>
      <c r="G8" s="4"/>
      <c r="H8" s="4"/>
      <c r="I8" s="4"/>
      <c r="J8" s="4"/>
      <c r="K8" s="2"/>
      <c r="L8" s="2"/>
      <c r="M8" s="3"/>
      <c r="N8" s="3"/>
      <c r="O8" s="4"/>
      <c r="P8" s="2"/>
    </row>
  </sheetData>
  <mergeCells count="1">
    <mergeCell ref="A1:B1"/>
  </mergeCells>
  <pageMargins left="0.7" right="0.7" top="0.75" bottom="0.75" header="0.3" footer="0.3"/>
  <pageSetup paperSize="9" scale="35" fitToHeight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8"/>
  <sheetViews>
    <sheetView zoomScale="80" zoomScaleNormal="80" workbookViewId="0">
      <selection sqref="A1:B1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20.6640625" bestFit="1" customWidth="1"/>
    <col min="8" max="8" width="21.5" bestFit="1" customWidth="1"/>
    <col min="9" max="9" width="19.33203125" customWidth="1"/>
  </cols>
  <sheetData>
    <row r="1" spans="1:9" ht="19" x14ac:dyDescent="0.25">
      <c r="A1" s="34" t="s">
        <v>277</v>
      </c>
      <c r="B1" s="34"/>
    </row>
    <row r="7" spans="1:9" s="2" customFormat="1" ht="30" customHeight="1" x14ac:dyDescent="0.2">
      <c r="A7" s="2" t="s">
        <v>0</v>
      </c>
      <c r="B7" s="2" t="s">
        <v>1</v>
      </c>
      <c r="C7" s="2" t="s">
        <v>7</v>
      </c>
      <c r="D7" s="2" t="s">
        <v>32</v>
      </c>
      <c r="E7" s="2" t="s">
        <v>8</v>
      </c>
      <c r="F7" s="2" t="s">
        <v>6</v>
      </c>
      <c r="G7" s="2" t="s">
        <v>33</v>
      </c>
      <c r="H7" s="2" t="s">
        <v>34</v>
      </c>
      <c r="I7" s="2" t="s">
        <v>35</v>
      </c>
    </row>
    <row r="8" spans="1:9" ht="30" customHeight="1" x14ac:dyDescent="0.2">
      <c r="A8" s="1"/>
      <c r="B8" s="1"/>
      <c r="C8" s="2"/>
      <c r="D8" s="2"/>
      <c r="E8" s="3"/>
      <c r="F8" s="3"/>
      <c r="G8" s="3"/>
      <c r="H8" s="3"/>
      <c r="I8" s="4"/>
    </row>
  </sheetData>
  <mergeCells count="1">
    <mergeCell ref="A1:B1"/>
  </mergeCells>
  <pageMargins left="0.7" right="0.7" top="0.75" bottom="0.75" header="0.3" footer="0.3"/>
  <pageSetup paperSize="9" scale="51" fitToHeight="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14"/>
  <sheetViews>
    <sheetView zoomScale="80" zoomScaleNormal="80" workbookViewId="0">
      <selection sqref="A1:B1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20.6640625" bestFit="1" customWidth="1"/>
    <col min="8" max="8" width="20.5" bestFit="1" customWidth="1"/>
    <col min="9" max="9" width="17.5" customWidth="1"/>
  </cols>
  <sheetData>
    <row r="1" spans="1:9" ht="19" x14ac:dyDescent="0.25">
      <c r="A1" s="34" t="s">
        <v>278</v>
      </c>
      <c r="B1" s="34"/>
    </row>
    <row r="7" spans="1:9" s="2" customFormat="1" ht="30" customHeight="1" x14ac:dyDescent="0.2">
      <c r="A7" s="2" t="s">
        <v>0</v>
      </c>
      <c r="B7" s="2" t="s">
        <v>1</v>
      </c>
      <c r="C7" s="2" t="s">
        <v>7</v>
      </c>
      <c r="D7" s="2" t="s">
        <v>32</v>
      </c>
      <c r="E7" s="2" t="s">
        <v>8</v>
      </c>
      <c r="F7" s="2" t="s">
        <v>6</v>
      </c>
      <c r="G7" s="2" t="s">
        <v>36</v>
      </c>
      <c r="H7" s="2" t="s">
        <v>37</v>
      </c>
      <c r="I7" s="2" t="s">
        <v>38</v>
      </c>
    </row>
    <row r="8" spans="1:9" ht="30" customHeight="1" x14ac:dyDescent="0.2">
      <c r="A8" s="1" t="s">
        <v>279</v>
      </c>
      <c r="B8" s="1" t="s">
        <v>280</v>
      </c>
      <c r="C8" s="2" t="s">
        <v>45</v>
      </c>
      <c r="D8" s="2" t="s">
        <v>281</v>
      </c>
      <c r="E8" s="3" t="s">
        <v>3</v>
      </c>
      <c r="F8" s="3" t="s">
        <v>282</v>
      </c>
      <c r="G8" s="3">
        <v>151493.10999999999</v>
      </c>
      <c r="H8" s="3">
        <v>183306.66</v>
      </c>
      <c r="I8" s="4">
        <v>42472</v>
      </c>
    </row>
    <row r="9" spans="1:9" ht="30" customHeight="1" x14ac:dyDescent="0.2">
      <c r="A9" s="1" t="s">
        <v>283</v>
      </c>
      <c r="B9" s="1" t="s">
        <v>284</v>
      </c>
      <c r="C9" s="2" t="s">
        <v>45</v>
      </c>
      <c r="D9" s="2" t="s">
        <v>71</v>
      </c>
      <c r="E9" s="3" t="s">
        <v>3</v>
      </c>
      <c r="F9" s="3" t="s">
        <v>55</v>
      </c>
      <c r="G9" s="3">
        <v>90589.92</v>
      </c>
      <c r="H9" s="3">
        <v>109613.8</v>
      </c>
      <c r="I9" s="4">
        <v>42507</v>
      </c>
    </row>
    <row r="10" spans="1:9" ht="30" customHeight="1" x14ac:dyDescent="0.2">
      <c r="A10" s="1" t="s">
        <v>285</v>
      </c>
      <c r="B10" s="1" t="s">
        <v>286</v>
      </c>
      <c r="C10" s="2" t="s">
        <v>45</v>
      </c>
      <c r="D10" s="2" t="s">
        <v>287</v>
      </c>
      <c r="E10" s="3" t="s">
        <v>3</v>
      </c>
      <c r="F10" s="3" t="s">
        <v>55</v>
      </c>
      <c r="G10" s="3">
        <v>11250.44</v>
      </c>
      <c r="H10" s="3">
        <v>13613.03</v>
      </c>
      <c r="I10" s="4">
        <v>42536</v>
      </c>
    </row>
    <row r="11" spans="1:9" ht="30" customHeight="1" x14ac:dyDescent="0.2">
      <c r="A11" s="1" t="s">
        <v>288</v>
      </c>
      <c r="B11" s="1" t="s">
        <v>289</v>
      </c>
      <c r="C11" s="2" t="s">
        <v>45</v>
      </c>
      <c r="D11" s="2" t="s">
        <v>290</v>
      </c>
      <c r="E11" s="3" t="s">
        <v>2</v>
      </c>
      <c r="F11" s="3" t="s">
        <v>291</v>
      </c>
      <c r="G11" s="3">
        <v>33511.67</v>
      </c>
      <c r="H11" s="3">
        <v>40549.120000000003</v>
      </c>
      <c r="I11" s="4">
        <v>42516</v>
      </c>
    </row>
    <row r="12" spans="1:9" ht="30" customHeight="1" x14ac:dyDescent="0.2">
      <c r="A12" s="1" t="s">
        <v>292</v>
      </c>
      <c r="B12" s="1" t="s">
        <v>293</v>
      </c>
      <c r="C12" s="2" t="s">
        <v>45</v>
      </c>
      <c r="D12" s="2" t="s">
        <v>294</v>
      </c>
      <c r="E12" s="3" t="s">
        <v>2</v>
      </c>
      <c r="F12" s="3" t="s">
        <v>295</v>
      </c>
      <c r="G12" s="3">
        <v>28759.84</v>
      </c>
      <c r="H12" s="3">
        <v>34799.410000000003</v>
      </c>
      <c r="I12" s="4">
        <v>42524</v>
      </c>
    </row>
    <row r="13" spans="1:9" ht="30" customHeight="1" x14ac:dyDescent="0.2">
      <c r="A13" s="1" t="s">
        <v>296</v>
      </c>
      <c r="B13" s="1" t="s">
        <v>297</v>
      </c>
      <c r="C13" s="2" t="s">
        <v>45</v>
      </c>
      <c r="D13" s="2" t="s">
        <v>298</v>
      </c>
      <c r="E13" s="3" t="s">
        <v>3</v>
      </c>
      <c r="F13" s="3" t="s">
        <v>299</v>
      </c>
      <c r="G13" s="3">
        <v>73381.8</v>
      </c>
      <c r="H13" s="3">
        <v>88791.98</v>
      </c>
      <c r="I13" s="4">
        <v>42541</v>
      </c>
    </row>
    <row r="14" spans="1:9" ht="30" customHeight="1" x14ac:dyDescent="0.2">
      <c r="A14" s="1" t="s">
        <v>300</v>
      </c>
      <c r="B14" s="1" t="s">
        <v>301</v>
      </c>
      <c r="C14" s="2" t="s">
        <v>45</v>
      </c>
      <c r="D14" s="2" t="s">
        <v>302</v>
      </c>
      <c r="E14" s="3" t="s">
        <v>3</v>
      </c>
      <c r="F14" s="3" t="s">
        <v>303</v>
      </c>
      <c r="G14" s="3">
        <v>2083.33</v>
      </c>
      <c r="H14" s="3">
        <v>2520.83</v>
      </c>
      <c r="I14" s="4">
        <v>42548</v>
      </c>
    </row>
  </sheetData>
  <mergeCells count="1">
    <mergeCell ref="A1:B1"/>
  </mergeCells>
  <pageMargins left="0.7" right="0.7" top="0.75" bottom="0.75" header="0.3" footer="0.3"/>
  <pageSetup paperSize="9" scale="52" fitToHeight="0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8"/>
  <sheetViews>
    <sheetView zoomScale="80" zoomScaleNormal="80" workbookViewId="0">
      <selection sqref="A1:B1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  <col min="8" max="8" width="20.5" bestFit="1" customWidth="1"/>
    <col min="9" max="9" width="17.5" customWidth="1"/>
  </cols>
  <sheetData>
    <row r="1" spans="1:9" ht="19" x14ac:dyDescent="0.25">
      <c r="A1" s="34" t="s">
        <v>304</v>
      </c>
      <c r="B1" s="34"/>
    </row>
    <row r="7" spans="1:9" s="2" customFormat="1" ht="30" customHeight="1" x14ac:dyDescent="0.2">
      <c r="A7" s="2" t="s">
        <v>0</v>
      </c>
      <c r="B7" s="2" t="s">
        <v>1</v>
      </c>
      <c r="C7" s="2" t="s">
        <v>7</v>
      </c>
      <c r="D7" s="2" t="s">
        <v>32</v>
      </c>
      <c r="E7" s="2" t="s">
        <v>8</v>
      </c>
      <c r="F7" s="2" t="s">
        <v>6</v>
      </c>
      <c r="G7" s="2" t="s">
        <v>36</v>
      </c>
      <c r="H7" s="2" t="s">
        <v>37</v>
      </c>
      <c r="I7" s="2" t="s">
        <v>38</v>
      </c>
    </row>
    <row r="8" spans="1:9" ht="30" customHeight="1" x14ac:dyDescent="0.2">
      <c r="A8" s="1"/>
      <c r="B8" s="1"/>
      <c r="C8" s="2"/>
      <c r="D8" s="2"/>
      <c r="E8" s="3"/>
      <c r="F8" s="3"/>
      <c r="G8" s="4"/>
      <c r="H8" s="4"/>
      <c r="I8" s="2"/>
    </row>
  </sheetData>
  <mergeCells count="1">
    <mergeCell ref="A1:B1"/>
  </mergeCells>
  <pageMargins left="0.7" right="0.7" top="0.75" bottom="0.75" header="0.3" footer="0.3"/>
  <pageSetup paperSize="9" scale="53" fitToHeight="0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8"/>
  <sheetViews>
    <sheetView zoomScale="80" zoomScaleNormal="80" workbookViewId="0">
      <selection sqref="A1:B1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20.6640625" bestFit="1" customWidth="1"/>
    <col min="8" max="8" width="20.5" bestFit="1" customWidth="1"/>
    <col min="9" max="9" width="17.5" customWidth="1"/>
  </cols>
  <sheetData>
    <row r="1" spans="1:9" ht="19" x14ac:dyDescent="0.25">
      <c r="A1" s="34" t="s">
        <v>305</v>
      </c>
      <c r="B1" s="34"/>
    </row>
    <row r="7" spans="1:9" s="2" customFormat="1" ht="30" customHeight="1" x14ac:dyDescent="0.2">
      <c r="A7" s="2" t="s">
        <v>0</v>
      </c>
      <c r="B7" s="2" t="s">
        <v>1</v>
      </c>
      <c r="C7" s="2" t="s">
        <v>7</v>
      </c>
      <c r="D7" s="2" t="s">
        <v>32</v>
      </c>
      <c r="E7" s="2" t="s">
        <v>8</v>
      </c>
      <c r="F7" s="2" t="s">
        <v>6</v>
      </c>
      <c r="G7" s="2" t="s">
        <v>39</v>
      </c>
      <c r="H7" s="2" t="s">
        <v>40</v>
      </c>
      <c r="I7" s="2" t="s">
        <v>41</v>
      </c>
    </row>
    <row r="8" spans="1:9" ht="30" customHeight="1" x14ac:dyDescent="0.2">
      <c r="A8" s="1"/>
      <c r="B8" s="1"/>
      <c r="C8" s="2"/>
      <c r="D8" s="2"/>
      <c r="E8" s="3"/>
      <c r="F8" s="3"/>
      <c r="G8" s="29"/>
      <c r="H8" s="29"/>
      <c r="I8" s="4"/>
    </row>
  </sheetData>
  <mergeCells count="1">
    <mergeCell ref="A1:B1"/>
  </mergeCells>
  <pageMargins left="0.7" right="0.7" top="0.75" bottom="0.75" header="0.3" footer="0.3"/>
  <pageSetup paperSize="9" scale="52" fitToHeight="0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9"/>
  <sheetViews>
    <sheetView zoomScale="80" zoomScaleNormal="80" workbookViewId="0">
      <selection sqref="A1:B1"/>
    </sheetView>
  </sheetViews>
  <sheetFormatPr baseColWidth="10" defaultRowHeight="15" x14ac:dyDescent="0.2"/>
  <cols>
    <col min="1" max="1" width="18" bestFit="1" customWidth="1"/>
    <col min="2" max="2" width="86.6640625" customWidth="1"/>
    <col min="3" max="3" width="22" customWidth="1"/>
    <col min="4" max="4" width="21.5" bestFit="1" customWidth="1"/>
    <col min="5" max="5" width="21.6640625" customWidth="1"/>
    <col min="6" max="6" width="21.33203125" customWidth="1"/>
    <col min="7" max="7" width="18.5" bestFit="1" customWidth="1"/>
  </cols>
  <sheetData>
    <row r="1" spans="1:7" ht="19" x14ac:dyDescent="0.25">
      <c r="A1" s="34" t="s">
        <v>306</v>
      </c>
      <c r="B1" s="34"/>
    </row>
    <row r="7" spans="1:7" s="2" customFormat="1" ht="30" customHeight="1" x14ac:dyDescent="0.2">
      <c r="A7" s="2" t="s">
        <v>0</v>
      </c>
      <c r="B7" s="2" t="s">
        <v>1</v>
      </c>
      <c r="C7" s="2" t="s">
        <v>7</v>
      </c>
      <c r="D7" s="2" t="s">
        <v>32</v>
      </c>
      <c r="E7" s="2" t="s">
        <v>8</v>
      </c>
      <c r="F7" s="2" t="s">
        <v>6</v>
      </c>
      <c r="G7" s="2" t="s">
        <v>42</v>
      </c>
    </row>
    <row r="8" spans="1:7" ht="16" x14ac:dyDescent="0.2">
      <c r="A8" s="1" t="s">
        <v>307</v>
      </c>
      <c r="B8" s="1" t="s">
        <v>308</v>
      </c>
      <c r="C8" s="2" t="s">
        <v>46</v>
      </c>
      <c r="D8" s="2" t="s">
        <v>309</v>
      </c>
      <c r="E8" s="3" t="s">
        <v>3</v>
      </c>
      <c r="F8" s="3" t="s">
        <v>310</v>
      </c>
      <c r="G8" s="4">
        <v>42508</v>
      </c>
    </row>
    <row r="9" spans="1:7" ht="32" x14ac:dyDescent="0.2">
      <c r="A9" s="1" t="s">
        <v>311</v>
      </c>
      <c r="B9" s="1" t="s">
        <v>312</v>
      </c>
      <c r="C9" s="2" t="s">
        <v>46</v>
      </c>
      <c r="D9" s="2" t="s">
        <v>313</v>
      </c>
      <c r="E9" s="3" t="s">
        <v>314</v>
      </c>
      <c r="F9" s="3" t="s">
        <v>315</v>
      </c>
      <c r="G9" s="4">
        <v>42548</v>
      </c>
    </row>
  </sheetData>
  <mergeCells count="1">
    <mergeCell ref="A1:B1"/>
  </mergeCells>
  <pageMargins left="0.7" right="0.7" top="0.75" bottom="0.75" header="0.3" footer="0.3"/>
  <pageSetup paperSize="9" scale="63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</vt:i4>
      </vt:variant>
    </vt:vector>
  </HeadingPairs>
  <TitlesOfParts>
    <vt:vector size="16" baseType="lpstr">
      <vt:lpstr>1. Listado Contratos Adjudicado</vt:lpstr>
      <vt:lpstr>2. Contratos Menores</vt:lpstr>
      <vt:lpstr>3. Acuerdo Marco</vt:lpstr>
      <vt:lpstr>4. Desist. Renuncias</vt:lpstr>
      <vt:lpstr>5. Modificaciones</vt:lpstr>
      <vt:lpstr>6. Prórrogas</vt:lpstr>
      <vt:lpstr>7. Prórroga y Revisión</vt:lpstr>
      <vt:lpstr>8. Revisión de precios</vt:lpstr>
      <vt:lpstr>9. Resolución de contrato</vt:lpstr>
      <vt:lpstr>10. Cesión de contrato</vt:lpstr>
      <vt:lpstr>11. Desiertos</vt:lpstr>
      <vt:lpstr>12. Nulidades</vt:lpstr>
      <vt:lpstr>13. Medios Propios</vt:lpstr>
      <vt:lpstr>14. Comparativa</vt:lpstr>
      <vt:lpstr>15. Prohibiciones</vt:lpstr>
      <vt:lpstr>'15. Prohibiciones'!Títulos_a_imprimir</vt:lpstr>
    </vt:vector>
  </TitlesOfParts>
  <Company>diputacion valencia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PORTALES MOLLA - MIGUEL</dc:creator>
  <cp:lastModifiedBy>Microsoft Office User</cp:lastModifiedBy>
  <cp:lastPrinted>2016-07-05T11:16:26Z</cp:lastPrinted>
  <dcterms:created xsi:type="dcterms:W3CDTF">2015-09-14T06:29:04Z</dcterms:created>
  <dcterms:modified xsi:type="dcterms:W3CDTF">2020-11-17T17:32:50Z</dcterms:modified>
</cp:coreProperties>
</file>