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ugenio/Desktop/"/>
    </mc:Choice>
  </mc:AlternateContent>
  <xr:revisionPtr revIDLastSave="0" documentId="8_{97828224-F150-CA44-A0B5-275C8FCD6259}" xr6:coauthVersionLast="45" xr6:coauthVersionMax="45" xr10:uidLastSave="{00000000-0000-0000-0000-000000000000}"/>
  <bookViews>
    <workbookView xWindow="0" yWindow="0" windowWidth="24560" windowHeight="14140" firstSheet="8" activeTab="14" xr2:uid="{00000000-000D-0000-FFFF-FFFF00000000}"/>
  </bookViews>
  <sheets>
    <sheet name="1. Listado Contratos Adjudicado" sheetId="2" r:id="rId1"/>
    <sheet name="2. Contratos Menores" sheetId="5" r:id="rId2"/>
    <sheet name="3. Acuerdo Marco" sheetId="8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19" r:id="rId14"/>
    <sheet name="15. Prohibiciones" sheetId="21" r:id="rId15"/>
  </sheets>
  <definedNames>
    <definedName name="_xlnm.Print_Titles" localSheetId="0">'1. Listado Contratos Adjudicado'!$7:$7</definedName>
    <definedName name="_xlnm.Print_Titles" localSheetId="14">'15. Prohibiciones'!$7:$7</definedName>
  </definedNames>
  <calcPr calcId="191029"/>
</workbook>
</file>

<file path=xl/calcChain.xml><?xml version="1.0" encoding="utf-8"?>
<calcChain xmlns="http://schemas.openxmlformats.org/spreadsheetml/2006/main">
  <c r="C115" i="2" l="1"/>
  <c r="C114" i="2"/>
  <c r="C113" i="2"/>
  <c r="C112" i="2"/>
  <c r="C111" i="2"/>
  <c r="C110" i="2"/>
  <c r="C109" i="2"/>
  <c r="C108" i="2"/>
  <c r="F15" i="19" l="1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C116" i="2" l="1"/>
  <c r="D116" i="2" s="1"/>
  <c r="D108" i="2" l="1"/>
  <c r="D112" i="2"/>
  <c r="D114" i="2"/>
  <c r="D110" i="2"/>
  <c r="D115" i="2"/>
  <c r="D113" i="2"/>
  <c r="D111" i="2"/>
  <c r="D109" i="2"/>
</calcChain>
</file>

<file path=xl/sharedStrings.xml><?xml version="1.0" encoding="utf-8"?>
<sst xmlns="http://schemas.openxmlformats.org/spreadsheetml/2006/main" count="1098" uniqueCount="466">
  <si>
    <t>EXPEDIENTE</t>
  </si>
  <si>
    <t>OBJETO</t>
  </si>
  <si>
    <t>C - Suministros</t>
  </si>
  <si>
    <t>E - Servicios</t>
  </si>
  <si>
    <t>Contrato menor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</si>
  <si>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</si>
  <si>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</si>
  <si>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</si>
  <si>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</si>
  <si>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</si>
  <si>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</si>
  <si>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</si>
  <si>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</si>
  <si>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</si>
  <si>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</si>
  <si>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</si>
  <si>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</si>
  <si>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</si>
  <si>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</si>
  <si>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</si>
  <si>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</si>
  <si>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</si>
  <si>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</si>
  <si>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</si>
  <si>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</si>
  <si>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</si>
  <si>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</si>
  <si>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</si>
  <si>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DERIVADO ACUERO MARCO</t>
  </si>
  <si>
    <t>TOTAL</t>
  </si>
  <si>
    <t>s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</si>
  <si>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</si>
  <si>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</si>
  <si>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</si>
  <si>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</si>
  <si>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</si>
  <si>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</si>
  <si>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</si>
  <si>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</si>
  <si>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</si>
  <si>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</si>
  <si>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</si>
  <si>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</si>
  <si>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</si>
  <si>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Prórroga</t>
  </si>
  <si>
    <t>ADJUDICACIÓN DIRECTA</t>
  </si>
  <si>
    <t>DIFERENCIA</t>
  </si>
  <si>
    <t>COMPARATIVA IMPORTE CONTRATOS ADJUDICADOS</t>
  </si>
  <si>
    <t>Abierto</t>
  </si>
  <si>
    <t>Negociado sin publicidad</t>
  </si>
  <si>
    <t>Adjudicación directa</t>
  </si>
  <si>
    <t>El Corte Ingles S.A.</t>
  </si>
  <si>
    <t>Impacto Valencia S.L. (Integral)</t>
  </si>
  <si>
    <t>ADQUISICION DE UNA SILLA</t>
  </si>
  <si>
    <t>Office Depot,S.L</t>
  </si>
  <si>
    <t>INFORPRODUCTS SL</t>
  </si>
  <si>
    <t>Imprenta Papeleria Ramirez, S.L.</t>
  </si>
  <si>
    <t>DERIVADO ACUERDO MARCO</t>
  </si>
  <si>
    <t>A - Obras</t>
  </si>
  <si>
    <t>ACIERTOS VALENCIA, SA</t>
  </si>
  <si>
    <t>PROHIBICIONES DE CONTRATAR</t>
  </si>
  <si>
    <t>Actualización a fecha:</t>
  </si>
  <si>
    <t>NIF/NIE</t>
  </si>
  <si>
    <t>Denominación Social</t>
  </si>
  <si>
    <t>Fecha del acuerdo</t>
  </si>
  <si>
    <t>Fecha inicio de la prohibición</t>
  </si>
  <si>
    <t>Fecha fin de la prohibición</t>
  </si>
  <si>
    <t>Efecto</t>
  </si>
  <si>
    <t>Autoridad</t>
  </si>
  <si>
    <t>B07910458</t>
  </si>
  <si>
    <t>ISLA VERDE JARDINERIA Y SERVICIOS S L</t>
  </si>
  <si>
    <t>Prohibición de contratar en el ámbito del Sector Público por el plazo de cinco años</t>
  </si>
  <si>
    <t>MINISTRO DE HACIENDA Y ADMINISTRACIONES PUBLICAS</t>
  </si>
  <si>
    <t>B53255071</t>
  </si>
  <si>
    <t>CONSTRUCTORA DE OBRAS PUBLICAS Y URBANAS SUREXA SL</t>
  </si>
  <si>
    <t>MORENO OTERO,  GREGORIO</t>
  </si>
  <si>
    <t>Prohibición para contratar con el sector público durante un plazo de 8 años.</t>
  </si>
  <si>
    <t>MURCIA LOPEZ,  DIEGO</t>
  </si>
  <si>
    <t>Prohibición para contratar con el sector público durante un plazo de 6 años.</t>
  </si>
  <si>
    <t>USACH PEREZ,  DANIEL SALVADOR</t>
  </si>
  <si>
    <t>Prohibición para contratar con el sector público durante un plazo de 5 años.</t>
  </si>
  <si>
    <t>RENESES SANZ,  ARTURO</t>
  </si>
  <si>
    <t xml:space="preserve">Prohibición para contratar con el sector público durante un plazo de 3 años. </t>
  </si>
  <si>
    <t>RUIZ RUIZ,  ANTONIO</t>
  </si>
  <si>
    <t>Prohibición para contratar con el sector público durante un plazo de 3 años.</t>
  </si>
  <si>
    <t>MARTINEZ PANIAGUA,  DANIEL</t>
  </si>
  <si>
    <t>SCARIATO MARTINEZ,  BEATRIZ IVONNE</t>
  </si>
  <si>
    <t xml:space="preserve">Prohibición para contratar con el sector público durante un plazo de 6 años. </t>
  </si>
  <si>
    <t>GONZALEZ ARTIAGA,  JESUS</t>
  </si>
  <si>
    <t xml:space="preserve">Prohibición para contratar con el sector público durante un plazo de 4 años. </t>
  </si>
  <si>
    <t>CANELO OLIVA,  JOSE MARIA</t>
  </si>
  <si>
    <t xml:space="preserve">Prohibición para contratar con el sector público durante un plazo de 2 años. </t>
  </si>
  <si>
    <t>OLMO SARMIENTO,  JOSE ANTONIO</t>
  </si>
  <si>
    <t>TORRES SALMERON, JOSE</t>
  </si>
  <si>
    <t xml:space="preserve">Prohibición para contratar con el sector público durante un plazo de 2 años y medio. </t>
  </si>
  <si>
    <t>MUÑOZ ESCOLANO,  MANUEL</t>
  </si>
  <si>
    <t>PICO ESTEVE,  MARCIAL</t>
  </si>
  <si>
    <t>MURCIA LOPEZ,  ANTONIO</t>
  </si>
  <si>
    <t>VIÑAS MARTIN,  ANTONIO</t>
  </si>
  <si>
    <t>RELUCIO CASTELLANOS,  FLORENTINO</t>
  </si>
  <si>
    <t xml:space="preserve">Prohibición para contratar con el sector público durante un plazo de 5 años. </t>
  </si>
  <si>
    <t>MEGINO GARCIA,  JOSE ANTONIO</t>
  </si>
  <si>
    <t xml:space="preserve">Prohibición para contratar con el sector público durante un plazo de 7 años. </t>
  </si>
  <si>
    <t>LOPEZ GARCIA,  JACINTO</t>
  </si>
  <si>
    <t>SOTO PRADOS,  JOSE MANUEL</t>
  </si>
  <si>
    <t>ALBIACH GALAN,  MIGUEL</t>
  </si>
  <si>
    <t>MORALEDA VILA,  FEDERICO</t>
  </si>
  <si>
    <t>MONREAL LAGO,  ENRIQUE</t>
  </si>
  <si>
    <t xml:space="preserve">Haber incurrido en la causa descrita en el artículo 60.1 letra a) del Texto Refundido de la Ley de Contratos del Sector Público RDL 3/2011, de 14 de Noviembre. </t>
  </si>
  <si>
    <t>JIMENEZ HERNANDEZ,  ANTONIO</t>
  </si>
  <si>
    <t>ESPADAFOR LLOBERA,  EULOGIO</t>
  </si>
  <si>
    <t xml:space="preserve">Prohibición para contratar con el sector público durante un plazo de 8 años. </t>
  </si>
  <si>
    <t>CASTAÑO ORTEGA,  CRISTOBAL</t>
  </si>
  <si>
    <t>YVANCOS MUÑIZ,  JOAQUIN</t>
  </si>
  <si>
    <t>POGGIO FLEULLER,  JOSE FELIX</t>
  </si>
  <si>
    <t>VIÑUELA ROALES,  ALBERTO</t>
  </si>
  <si>
    <t>DASI MARTINEZ,  FELIPE LUIS</t>
  </si>
  <si>
    <t>PEÑALVER GARCIA,  TEOFILO</t>
  </si>
  <si>
    <t>ESCRIVA BENEDITO,  FRANCISCO SALVADOR</t>
  </si>
  <si>
    <t>JUZGADO DE LO PENAL NUMERO UNO DE VALENCIA</t>
  </si>
  <si>
    <t>B97390595</t>
  </si>
  <si>
    <t>J M H AUTOS VALENCIA S L</t>
  </si>
  <si>
    <t>JUZGADO DE LO PENAL NUMERO DIECISIETE DE VALENCIA</t>
  </si>
  <si>
    <t>B97493746</t>
  </si>
  <si>
    <t>CONSTRUCCIONES CONSFERSA S L</t>
  </si>
  <si>
    <t>B83092916</t>
  </si>
  <si>
    <t>OBRAS Y PROYECTOS SAIMA S L</t>
  </si>
  <si>
    <t>Todo el Sector Público</t>
  </si>
  <si>
    <t>IZQUIERDO JABEGA,  JOSE JULIAN</t>
  </si>
  <si>
    <t>POLICARPIO TORRES,  JOSE</t>
  </si>
  <si>
    <t>B96319215</t>
  </si>
  <si>
    <t>VINATESA S L</t>
  </si>
  <si>
    <t>ALVAREZ SUAREZ,  MARIA PILAR</t>
  </si>
  <si>
    <t>B15156532</t>
  </si>
  <si>
    <t>REHABILITACION INMOBILIARIA SAN ANDRES S L</t>
  </si>
  <si>
    <t>B11829975</t>
  </si>
  <si>
    <t>OBRITEJA S L</t>
  </si>
  <si>
    <t>HERRAEZ GARCIA,  MANUEL</t>
  </si>
  <si>
    <t>GONZALEZ SABORIDO,  JUAN CARLOS</t>
  </si>
  <si>
    <t>PETRUS LABAYEN,  GABRIEL IGNACIO</t>
  </si>
  <si>
    <t>ESCALE RIERA,  JOAN</t>
  </si>
  <si>
    <t>B53515250</t>
  </si>
  <si>
    <t>MACCY'S EXPORT S L</t>
  </si>
  <si>
    <t>JIMENEZ ROMAN,  JOSE</t>
  </si>
  <si>
    <t>B97240378</t>
  </si>
  <si>
    <t>ARUMANI EUROPEA S L</t>
  </si>
  <si>
    <t>MORA OLIVELLA,  EUGENIO</t>
  </si>
  <si>
    <t>URIACH ROGENT,  CARMEN</t>
  </si>
  <si>
    <t>B63497101</t>
  </si>
  <si>
    <t>PROMOCIONS INMOBILIARIES MODERNES S L</t>
  </si>
  <si>
    <t>SAIZ MAZA BENITO,  JAVIER</t>
  </si>
  <si>
    <t>EGEA ABELLAN,  BASILIO</t>
  </si>
  <si>
    <t>B53777108</t>
  </si>
  <si>
    <t>EXCLUSIVAS ZAZMAN S L</t>
  </si>
  <si>
    <t>ESCALE RIERA,  ROSARIO</t>
  </si>
  <si>
    <t>GARMENDIA GOIKOETXEA,  JOSU MIREN</t>
  </si>
  <si>
    <t>BARTIBAS HERRERO,  JOSE LUIS</t>
  </si>
  <si>
    <t>ESCOLANO MERI,  VICENTE</t>
  </si>
  <si>
    <t>DIAZ SARIEGO,  SERGIO</t>
  </si>
  <si>
    <t>SANSANO MEDINA,  MIGUEL ANGEL</t>
  </si>
  <si>
    <t>MONTES CASAS,  HORACIO</t>
  </si>
  <si>
    <t>VALVERDE BUENO,  JOSE LUIS</t>
  </si>
  <si>
    <t>MARTINEZ GAN,  SERGIO LUIS</t>
  </si>
  <si>
    <t>TAPIA CAMPOS,  RICARDO MIGUEL</t>
  </si>
  <si>
    <t>ADQUISICION DE UN MICROONDAS</t>
  </si>
  <si>
    <t>Revisión de Precios</t>
  </si>
  <si>
    <t>JULIO 2016 - SEPTIEMBRE 2016</t>
  </si>
  <si>
    <t>A18461814</t>
  </si>
  <si>
    <t>ODIN IMPORTACIONES S A</t>
  </si>
  <si>
    <t>HUERGA ALVAREZ,  JOSE</t>
  </si>
  <si>
    <t>B06174130</t>
  </si>
  <si>
    <t>DISCONSER S L</t>
  </si>
  <si>
    <t>B50968783</t>
  </si>
  <si>
    <t>SISTEMAS Y SUMINISTROS EUROPA S L</t>
  </si>
  <si>
    <t>GARUZ LATORRE,  FRANCISCO</t>
  </si>
  <si>
    <t>SANCHEZ BERMEJO,  ANTONIO MANUEL</t>
  </si>
  <si>
    <t>ROIG ALFONSO,  AMPARO</t>
  </si>
  <si>
    <t>B50966860</t>
  </si>
  <si>
    <t>DIGITAL EUROPA S L</t>
  </si>
  <si>
    <t>MINISTRO DE HACIENDA Y ADMINISTRACIONES PUBLICA</t>
  </si>
  <si>
    <t>ELIAS PRIETO,  DIONISIO</t>
  </si>
  <si>
    <t>PEREZ BELMONTE,  JOSE JESUS</t>
  </si>
  <si>
    <t>PEREZ GARCIA,  RAMON</t>
  </si>
  <si>
    <t>DOMENECH SISCART,  ENRIQUE</t>
  </si>
  <si>
    <t>DOMENECH SISCART,  JORGE</t>
  </si>
  <si>
    <t>B25545575</t>
  </si>
  <si>
    <t>PROMODOMENECH S L</t>
  </si>
  <si>
    <t>1. CONTRATOS ADJUDICADOS OCTUBRE 2016 - DICIEMBRE 2016)</t>
  </si>
  <si>
    <t>66/16/NM</t>
  </si>
  <si>
    <t>SUMINISTRO DE 44 MODULOS DE ESTANTERIA</t>
  </si>
  <si>
    <t>DISTRIMOBI, SLU</t>
  </si>
  <si>
    <t>80/16/PS</t>
  </si>
  <si>
    <t>REDACCION DEL PROYECTO DE PLAN GENERAL DE MUSEROS: PLAN GENERAL ESTRUCTURAL Y PLAN DE ORDENACION PORMENORIZADA</t>
  </si>
  <si>
    <t>E.A. Estudio De Arquitectura</t>
  </si>
  <si>
    <t>123/16/AC</t>
  </si>
  <si>
    <t xml:space="preserve">ADQUISICION DE 8  SILLAS (OFICINA XATIVA) </t>
  </si>
  <si>
    <t>147/16/NM</t>
  </si>
  <si>
    <t>ADQUISICIÓN DOS MÀQUINAS ELEVADORAS PARA LOS ALMACENES PUBLICACIONES AREA CULTURA EN BETERA</t>
  </si>
  <si>
    <t>FARAONE SISTEMAS DE ELEVACION, SLU</t>
  </si>
  <si>
    <t>157/16/PS</t>
  </si>
  <si>
    <t>DISTRIBUCIÓN DE LAS PUBLICACIONES DEL ÁREA DE CULTURA</t>
  </si>
  <si>
    <t>SENDRA MARCO DISTRIBUCIÓ D' EDICIONS S.L.</t>
  </si>
  <si>
    <t>162/16/AC</t>
  </si>
  <si>
    <t>ADQUISICIÓN DE UN ALA Y UN FALDÓN</t>
  </si>
  <si>
    <t>OFFICESTYLE HOMESTYLE, SL</t>
  </si>
  <si>
    <t>165/16/AC</t>
  </si>
  <si>
    <t>ADQUISICIÓN DE 23 ARMARIOS METALICOS</t>
  </si>
  <si>
    <t>169/16/NM</t>
  </si>
  <si>
    <t>PROYECTO CENTRO CULTURAL 4ª FASE: SEGUIMIENTO ARQUEOLÓGICO, CIMENTACIÓN Y ESTRUCTURA PLANTA BAJA DE LA ZONA ESTE DEL EDIFICIO DE RIOLA</t>
  </si>
  <si>
    <t>PROMOINNOVACIONES CHELLA, SL</t>
  </si>
  <si>
    <t>189/16/TC</t>
  </si>
  <si>
    <t>Suministro de nuevos módulos de la herramienta de gestión de servicios informáticos Proactivanet</t>
  </si>
  <si>
    <t>Espiral Microsistemas, S.L.</t>
  </si>
  <si>
    <t>195/16/PS</t>
  </si>
  <si>
    <t>SERVICIO DE LIMPIEZA DE DISTINTAS DEPENDENCIAS PROVINCIALES</t>
  </si>
  <si>
    <t>OHL SERVICIOS INGESAN</t>
  </si>
  <si>
    <t>196/16/AC</t>
  </si>
  <si>
    <t>ADQUISICIÓN DE UNA GUILLOTINA</t>
  </si>
  <si>
    <t>199/16/AC</t>
  </si>
  <si>
    <t xml:space="preserve">SERVICIO DE COMEDOR DE LOS CENTROS: "COLEGIO LUIS FORTICH"  Y "CENTRO OCUPACIONAL ESCUELA" </t>
  </si>
  <si>
    <t>CAPS CUIDADADORES SLU</t>
  </si>
  <si>
    <t>CATERING LA HACIENDA, SL</t>
  </si>
  <si>
    <t>213/16/AC</t>
  </si>
  <si>
    <t>ADQUISICION DIVERSO MOBILIARIO</t>
  </si>
  <si>
    <t>215/16/AC</t>
  </si>
  <si>
    <t>ADQUISICIÓN DE 10 SILLAS  (OFICINA UTIEL) _x000D_
ACUERDO MARCO</t>
  </si>
  <si>
    <t>216/16/NM</t>
  </si>
  <si>
    <t>SUMINISTRO DE BARRAS DE BAR PARA LA PLAZA DE TOROS DE VALENCIA</t>
  </si>
  <si>
    <t>DOMVONEVENT, SL</t>
  </si>
  <si>
    <t>217/16/AM</t>
  </si>
  <si>
    <t>ARRENDAMIENTO Y MANTENIMIENTO DE EQUIPOS PARA EL SISTMEA DE IMPRESIÓN DE LA DIPUTACIÓN DE VALENCIA</t>
  </si>
  <si>
    <t>Sat Inforlingua S.L.</t>
  </si>
  <si>
    <t>223/16/PS</t>
  </si>
  <si>
    <t>SERVICIO COMEDOR DE LA ESCUELA DE VITICULTURA Y ENOLOGIA "FELIX JIMENEZ" DE REQUENA</t>
  </si>
  <si>
    <t>224/16/NM</t>
  </si>
  <si>
    <t>MANTENIMIENTO TÉCNICO DEL SISTEMA DE GESTIÓN DE BASES DE DATOS ORACLE</t>
  </si>
  <si>
    <t>ORACLE IBERICA SRL</t>
  </si>
  <si>
    <t>229/16/AC</t>
  </si>
  <si>
    <t>ADQUISICION DE 2 SILLAS (ACUERDO MARCO) PARA EL CENTRO TEATRAL ESCALANTE</t>
  </si>
  <si>
    <t>231/16/AC</t>
  </si>
  <si>
    <t>235/16/AC</t>
  </si>
  <si>
    <t>ADQUISICIÓN DE UN RADIADOR</t>
  </si>
  <si>
    <t>238/16/NM</t>
  </si>
  <si>
    <t>ADQUISICIÓN LICENCIAS ADOBE</t>
  </si>
  <si>
    <t>Informatica El Corte Ingles S.A.</t>
  </si>
  <si>
    <t>239/16/PS</t>
  </si>
  <si>
    <t>Cafetería del Museu Valencià de la Il·lustració i la Modernitat (MuVIM)</t>
  </si>
  <si>
    <t>F - Administraciones especiales</t>
  </si>
  <si>
    <t>JOSE LUIS PEREZ LOPEZ</t>
  </si>
  <si>
    <t>241/16/AM</t>
  </si>
  <si>
    <t>OBRAS DE CONSTRUCCION DE CAFETERIA-RESTAURANTE EN EL PARQUE "EL PLANELL" DE BUÑOL (PPOS 2014/15 Nº673)</t>
  </si>
  <si>
    <t>LATRA 2010, SL</t>
  </si>
  <si>
    <t>242/16/NM</t>
  </si>
  <si>
    <t>OBRAS DE REHABILITACIÓN DE CALZADAS Y MEJORA VIALES DE BUÑOL. PPOS/2014/15 núm. 154</t>
  </si>
  <si>
    <t>CSA LICITACIONES OBRAS Y SERVICIOS SL</t>
  </si>
  <si>
    <t>243/16/AC</t>
  </si>
  <si>
    <t>ADQUISICIÓN DE 4 MESAS METALICAS</t>
  </si>
  <si>
    <t>LAROSAVISUAL</t>
  </si>
  <si>
    <t>249/16/NM</t>
  </si>
  <si>
    <t>REALIZACIÓN DE LA MUSEOGRAFIA DE LA EXPOSICIÓN TEMPORAL "INVENTANT LA TRADICIÓ. INDUMENTARIA I IDENTITAT" DEL MUSEU VALENCIÀ D´ETNOLOGIA</t>
  </si>
  <si>
    <t>ART I CLAR, S.L.</t>
  </si>
  <si>
    <t>258/16/AC</t>
  </si>
  <si>
    <t>ADQUISICIÓN ESTABILIZADOR DE PRESIÓN</t>
  </si>
  <si>
    <t>FARMACIA JOSE MARIA PEREZ</t>
  </si>
  <si>
    <t>259/16/PS</t>
  </si>
  <si>
    <t>SERVICIO DE MANTENIMIENTO DE DIVERSOS APLICATIVOS INFORMATICOS</t>
  </si>
  <si>
    <t>Aytos Soluciones Informáticas SLU</t>
  </si>
  <si>
    <t>263/16/AM</t>
  </si>
  <si>
    <t>ESCUELA DE TEATRO EN EL CENTRO TEATRO ESCALANTE</t>
  </si>
  <si>
    <t>ESCUELA DEL ACTOR SL</t>
  </si>
  <si>
    <t>266/16/NM</t>
  </si>
  <si>
    <t>ADQUISICIÓN ARCHIVO FOTOGRÁFICO "FINEZAS" PARA EL MUSEO TAURINO</t>
  </si>
  <si>
    <t>JOSE MANUEL SANCHÍS CALVETE</t>
  </si>
  <si>
    <t>281/16/CR</t>
  </si>
  <si>
    <t>ADQUISICIÓN LIBROS LEGISLACIÓN ADMINISTRATIVA VIGENTE</t>
  </si>
  <si>
    <t>LIBROS TIRANT LO BLANCH, S.L.U</t>
  </si>
  <si>
    <t>284/16/AC</t>
  </si>
  <si>
    <t>ADQUISICION DE 8 MESAS Y 8 BUCKS (ACUERDO MARCO)</t>
  </si>
  <si>
    <t>285/16/AC</t>
  </si>
  <si>
    <t>ADQUISICIÓN DIVERSO MOBILIARIO PARA LAS AULAS</t>
  </si>
  <si>
    <t>288/16/AM</t>
  </si>
  <si>
    <t>SUMINISTRO DE UNA FURGONETA VOLKSWAGEN CARAVELLE DE NUEVE PLAZAS PARA EL TRANSPORTE DE ALUMNADO</t>
  </si>
  <si>
    <t>Adjudicación centralizada</t>
  </si>
  <si>
    <t>VOLKSWAGEN AUDI ESPAÑA SA</t>
  </si>
  <si>
    <t>289/16/TC</t>
  </si>
  <si>
    <t>SUMINISTRO DE FURGONETA VOLKSWAGEN CARAVELLE 9 PLAZAS PARA TRANSPORTE DE ALUMNADO</t>
  </si>
  <si>
    <t>293/16/AC</t>
  </si>
  <si>
    <t>ADQUISICION DE UN SOFA</t>
  </si>
  <si>
    <t>294/16/NM</t>
  </si>
  <si>
    <t>SOPORTE NIVEL 2 REGISTRO DE ENTRADA Y SALIDA DE DOCUMENTOS DIVALREG</t>
  </si>
  <si>
    <t>TERALCO TECNOLOGIAS INFORMATICAS SL</t>
  </si>
  <si>
    <t>296/16/AC</t>
  </si>
  <si>
    <t>ADQUISICIÓN DE UNA SILLA (ACUERDO MARCO)</t>
  </si>
  <si>
    <t>299/16/AC</t>
  </si>
  <si>
    <t>ADQUISICIÓN SILLA (ACUERDO MARCO)</t>
  </si>
  <si>
    <t>301/16/AM</t>
  </si>
  <si>
    <t>PROGRAMA LUDICO, DEPORTIVO, SOCIAL Y CULTURAL CON DESTINO AL STAND DE LA DIPUTACION DE VALENCIA EN LA FERIA EXPOJOVE 2016-2017</t>
  </si>
  <si>
    <t>CREASINERGIAS, SL</t>
  </si>
  <si>
    <t>303/16/AC</t>
  </si>
  <si>
    <t>ADQUISICIÓN NEVERA</t>
  </si>
  <si>
    <t>304/16/AM</t>
  </si>
  <si>
    <t>SERVICIO DE LABORATORIO DE ANALISIS CLINICOS PARA LA UNIDAD DE SALUD LABORAL DE LOS SERVICIOS DE PREVENCION DE LA DIPUTACION DE VALENCIA</t>
  </si>
  <si>
    <t>Unimat Prevencion Sdad Prevencion Slu</t>
  </si>
  <si>
    <t>305/16/AC</t>
  </si>
  <si>
    <t>ADQUISICIÓN MICROONDAS</t>
  </si>
  <si>
    <t>306/16/AC</t>
  </si>
  <si>
    <t>ADQUISICIÓN MOBILIARIO RESIDENCIA</t>
  </si>
  <si>
    <t>Requemu, S.L</t>
  </si>
  <si>
    <t>307/16/CR</t>
  </si>
  <si>
    <t xml:space="preserve">REPARACIÓN Y CONSUMIBLES PARA MÁQUINA FRANQUEADORA FRAMA_x000D_
</t>
  </si>
  <si>
    <t>INGARAS, SL</t>
  </si>
  <si>
    <t>308/16/PS</t>
  </si>
  <si>
    <t>SERVICIO MANTENIMIENTO TECNICO DEL SISTEMA DE GESTION DE BASES DE DATOS INFORMIX Y DEL SISTEMA SEGURIDAD IBM SPECTRUM PROTECT</t>
  </si>
  <si>
    <t>Specialist Computer Centres Solutions Sl</t>
  </si>
  <si>
    <t>309/16/AM</t>
  </si>
  <si>
    <t>IMPLEMENTACION Y DESARROLLO DE UN PLAN DE COMUNICACION PARA EL CENTRO TEATRAL ESCALANTE 2016-2017</t>
  </si>
  <si>
    <t>Dña. Marta Borcha Mateo</t>
  </si>
  <si>
    <t>311/16/CR</t>
  </si>
  <si>
    <t>ADQUISICIÓN LIBROS</t>
  </si>
  <si>
    <t>312/16/CR</t>
  </si>
  <si>
    <t>ADQUISICIÓN MATERIAL OFICINA FUERA ACUERDO MARCO (OFFICE DEPOT FRA. 30204725)</t>
  </si>
  <si>
    <t>315/16/NM</t>
  </si>
  <si>
    <t>DISEÑO, IMPLANTACIÓN Y SOPORTE DE UTILIDAD DE PERFILES DE ALTOS CARGOS</t>
  </si>
  <si>
    <t>POPULATE TOOLS, SL</t>
  </si>
  <si>
    <t>316/16/CR</t>
  </si>
  <si>
    <t>ADQUISICIÓN ROTULADORA FUERA ACUERDO MARCO (CASTEVILA FRA. VF160 6324)</t>
  </si>
  <si>
    <t>CASTEVILA DISTRIBUCIONES</t>
  </si>
  <si>
    <t>317/16/TC</t>
  </si>
  <si>
    <t>IMPLANTACIÓN, ADAPTACIÓN, EVOLUCIÓN Y SOPORTE DE LA PLATAFORMA DE PARTICIPACIÓN Y COLABORACIÓN BASADA EN CONSUL</t>
  </si>
  <si>
    <t>318/16/CR</t>
  </si>
  <si>
    <t>ADQUISICION MATERIAL OFICINA FUERA ACUERDO MARCO (INFOPRODUCTS EMIT-924)</t>
  </si>
  <si>
    <t>320/16/AC</t>
  </si>
  <si>
    <t>ADQUISICIÓN DIVERSO MOBILIARIO</t>
  </si>
  <si>
    <t>Estarmovil, S.A.</t>
  </si>
  <si>
    <t>321/16/AC</t>
  </si>
  <si>
    <t>ADQUISICIÓN TELEVISIÓN Y SOPORTE</t>
  </si>
  <si>
    <t>322/16/PS</t>
  </si>
  <si>
    <t>RENOVACION SUSCRIPCIONES AUTODESK</t>
  </si>
  <si>
    <t>DEMO ARQUITECTURA Y CAD/D SL</t>
  </si>
  <si>
    <t>323/16/TC</t>
  </si>
  <si>
    <t>SERVICIO DE SOPORTE Y EVOLUTIVOS PORTAFIRMAS</t>
  </si>
  <si>
    <t>MIMACOM IBERICA, SL</t>
  </si>
  <si>
    <t>324/16/CR</t>
  </si>
  <si>
    <t>SUSCRIPCIÓN LEVANTE  DEL 22/09 AL 31/12/2016</t>
  </si>
  <si>
    <t>Editorial De La Prensa Valenciana S.A.</t>
  </si>
  <si>
    <t>325/16/CR</t>
  </si>
  <si>
    <t xml:space="preserve">SUSCRIPCIÓN ACCESO EL MUNDO ORBYT_x000D_
</t>
  </si>
  <si>
    <t>UNIDAD EDITORIAL INFORMACION GENERAL, SL</t>
  </si>
  <si>
    <t>326/16/AM</t>
  </si>
  <si>
    <t>DESARROLLO DE UN GESTOR DE RESERVAS PARA LOS GRUPOS ESCOLARES EN EL CENTRE TEATRAL ESCALANTE</t>
  </si>
  <si>
    <t>Everis Spain, S.L</t>
  </si>
  <si>
    <t>327/16/AC</t>
  </si>
  <si>
    <t>ADQUISICIÓN 2 SILLAS (ACUERDO MARCO)</t>
  </si>
  <si>
    <t>329/16/AC</t>
  </si>
  <si>
    <t>330/16/CR</t>
  </si>
  <si>
    <t>ADQUSICIÓN ROTULADORA</t>
  </si>
  <si>
    <t>331/16/TC</t>
  </si>
  <si>
    <t>ADQUISICION DE 1302 EQUIPOS DE SOBREMESA Y LICENCIAS WINDOWS Y 110 MONITORES PARA DIPUTACION, AYUNTAMIENTOS, MANCOMUNIDADES Y ENTIDADES MENORES.</t>
  </si>
  <si>
    <t>HP PRINTING AND COMPUTING SOLUTIONS SLU</t>
  </si>
  <si>
    <t>332/16/AC</t>
  </si>
  <si>
    <t>333/16/AM</t>
  </si>
  <si>
    <t>ASISTENCIA TECNICA PARA CUBRIR LAS NECESIDADES DE SONORIZACIÓN DEL TEATRO ESCALANTE</t>
  </si>
  <si>
    <t>YAPADU PRODUCCIONS, SL</t>
  </si>
  <si>
    <t>334/16/AC</t>
  </si>
  <si>
    <t>ADQUISICION DE 6 MOTOSIERRAS</t>
  </si>
  <si>
    <t>SANCHEZ SORIANO REQUENARIO, SL</t>
  </si>
  <si>
    <t>336/16/CR</t>
  </si>
  <si>
    <t>ADQUISICIÓN SELLOS PARA LA CORPORACIÓN</t>
  </si>
  <si>
    <t>Alepuz S.L.</t>
  </si>
  <si>
    <t>337/16/AC</t>
  </si>
  <si>
    <t>ADQUISICION GUILLOTINA Y MESA</t>
  </si>
  <si>
    <t>339/16/AC</t>
  </si>
  <si>
    <t>ADQUISICION DE 2 ESPIRÓMETROS</t>
  </si>
  <si>
    <t>Reimedical S.L.</t>
  </si>
  <si>
    <t>342/16/CR</t>
  </si>
  <si>
    <t>ADQUISICIÓN MATERIAL OFICINA FUERA ACUERDO MARCO (INFOPRODUCTS)</t>
  </si>
  <si>
    <t>344/16/CR</t>
  </si>
  <si>
    <t xml:space="preserve">ADQUISICION MATERIAL FUERA ACUERDO MARCO (OFFICE DEPOT FRA 30214644) </t>
  </si>
  <si>
    <t>347/16/CR</t>
  </si>
  <si>
    <t>SUSCRIPCIÓN ANUAL DIVERSOS PERIÓDICOS (KIOSKOYMAS FRA. 736 736)</t>
  </si>
  <si>
    <t>KIOSKOYMAS SOCIEDAD GESTORA DE LA PLATAFORMA TECNOLÓCICA, S.</t>
  </si>
  <si>
    <t>348/16/AC</t>
  </si>
  <si>
    <t>ADQUISICION DE 2 TERMOHIGROMETROS</t>
  </si>
  <si>
    <t>LA CASA DEL CLIMA</t>
  </si>
  <si>
    <t>350/16/NM</t>
  </si>
  <si>
    <t>ADQUISICIÓN DE UN UMBRÁCULO DE MALLA ANTIPULGÓN PARA LA ESCUELA CAPATACES AGRÍCOLAS</t>
  </si>
  <si>
    <t>TURIO 2016, SL</t>
  </si>
  <si>
    <t>352/16/PS</t>
  </si>
  <si>
    <t>SUMINISTRO 40 ESCANERES</t>
  </si>
  <si>
    <t>354/16/AC</t>
  </si>
  <si>
    <t xml:space="preserve">ADQUISICION DIVERSOS ARMARIOS_x000D_
</t>
  </si>
  <si>
    <t xml:space="preserve">Santiago Mulet Barbera </t>
  </si>
  <si>
    <t>357/16/AC</t>
  </si>
  <si>
    <t>ADQUISICION DE ESTANTERIAS METÁLICAS (PABELLON BETERA)</t>
  </si>
  <si>
    <t>372/16/PS</t>
  </si>
  <si>
    <t>SUMINISTRO DE MONITOR PROFESIONAL</t>
  </si>
  <si>
    <t>CONCEPTO NAU EQUIPO VIRTUAL,SL</t>
  </si>
  <si>
    <t>380/16/CR</t>
  </si>
  <si>
    <t>DIVERSAS SUSCRIPCIONES A LAS PROVINCIAS</t>
  </si>
  <si>
    <t>Federico Domenech, S.A.</t>
  </si>
  <si>
    <t>386/16/CR</t>
  </si>
  <si>
    <t>ENCUADERNACIÓN PLENOS, RESOLUCIONES Y ACTAS</t>
  </si>
  <si>
    <t>ENCUADERNACIONES FELPCO COOP.VAL</t>
  </si>
  <si>
    <t>388/16/CR</t>
  </si>
  <si>
    <t>390/16/CR</t>
  </si>
  <si>
    <t>ADQUISICIÓN MATERIAL OFICINA FUERA ACUERDO MARCO (OFFICEDEPOT 30239439)</t>
  </si>
  <si>
    <t>391/16/CR</t>
  </si>
  <si>
    <t>ADQUISICIÓN SELLOS PARA LA DIPUTACIÓN (ALEPUZ EMIT-1054)</t>
  </si>
  <si>
    <t>392/16/CR</t>
  </si>
  <si>
    <t>SUSCRIPCIÓN ANUAL PERIÓDICO EL MUNDO</t>
  </si>
  <si>
    <t>393/16/CR</t>
  </si>
  <si>
    <t>ADQUISICIÓN MATERIAL OFICINA FUERA ACUERDO MARCO (INFOPROPUCTS)</t>
  </si>
  <si>
    <t>394/16/CR</t>
  </si>
  <si>
    <t>ADQUISICIÓN MATERIAL OFICINA FUERA DE ACUERDO MARCO</t>
  </si>
  <si>
    <t>395/16/CR</t>
  </si>
  <si>
    <t>ADQUISICIÓN SELLOS PARA LA CORPORACIÓN PROVINCIAL</t>
  </si>
  <si>
    <t>396/16/CR</t>
  </si>
  <si>
    <t xml:space="preserve">SUSCRIPCIÓN ANUAL PERIÓDICO LA COMARCAL_x000D_
</t>
  </si>
  <si>
    <t>Nuevos Soportes de Comunicacion y Arte, SL</t>
  </si>
  <si>
    <t>397/16/CR</t>
  </si>
  <si>
    <t>ADQUISICIÓN SELLOS PARA LA CORPORACIÓN (ALEPUZ FRA EMIT-1058)</t>
  </si>
  <si>
    <t>399/16/CR</t>
  </si>
  <si>
    <t>ADQUISICIÓN MATERIAL OFICINA FUERA ACUERDO MARCO (OFFICE DEPOT FRA 30250460)</t>
  </si>
  <si>
    <t>201/16/AM (lote I)</t>
  </si>
  <si>
    <t>201/16/AM (lote II)</t>
  </si>
  <si>
    <t>298/16/AC (lote I)</t>
  </si>
  <si>
    <t>298/16/AC (lote II)</t>
  </si>
  <si>
    <t>Derivado Acuerdo Marco</t>
  </si>
  <si>
    <t>2. CONTRATOS MENORES ADJUDICADOS (OCTUBRE 2016 - DICIEMBRE 2016)</t>
  </si>
  <si>
    <t>ADQUISICION DIVERSOS ARMARIOS</t>
  </si>
  <si>
    <t>3. ADJUDICACIONES DERIVADAS ACUERDO MARCO (OCTUBRE 2016 - DICIEMBRE 2016)</t>
  </si>
  <si>
    <t>4. DESISTIMIENTOS/RENUNCIAS CONTRATOS (OCTUBRE 2016 - DICIEMBRE 2016)</t>
  </si>
  <si>
    <t>5. MODIFICACIONES CONTRATOS (OCTUBRE 2016 - DICIEMBRE 2016)</t>
  </si>
  <si>
    <t>364/16/PS</t>
  </si>
  <si>
    <t>PRORROGA REDACCION  PROYECTO TERMINACIÓN PLAN GENERAL GAVARDA</t>
  </si>
  <si>
    <t>98/12/PS</t>
  </si>
  <si>
    <t>LUIS HERNANDEZ UBEDA</t>
  </si>
  <si>
    <t>6. PRÓRROGAS CONTRATOS (OCTUBRE 2016 - DICIEMBRE 2016)</t>
  </si>
  <si>
    <t>7. PRÓRROGAS Y REVISIONES DE PRECIOS (OCTUBRE 2016 - DICIEMBRE 2016)</t>
  </si>
  <si>
    <t>328/16/AM</t>
  </si>
  <si>
    <t>REVISION PRECIOS SERVICIO VIGILANCIA Y SEGURIDAD DISTINTAS DEPENDENCIAS PROVINCIALES</t>
  </si>
  <si>
    <t>75/07/AM</t>
  </si>
  <si>
    <t>Prosegur Seguridad S.A.</t>
  </si>
  <si>
    <t>8. REVISIONES DE PRECIOS (OCTUBRE 2016 - DICIEMBRE 2016)</t>
  </si>
  <si>
    <t>272/16/PS</t>
  </si>
  <si>
    <t>RESOLUCION DEL CONTRATO DE REDACCIÓN DEL PLAN GENERAL DE ORDENACIÓN URBANA DE PETRES</t>
  </si>
  <si>
    <t>Resolución</t>
  </si>
  <si>
    <t>76/08/PS</t>
  </si>
  <si>
    <t>Aviarq Sl Y Aenor Sl Ute</t>
  </si>
  <si>
    <t>9. RESOLUCIONES DE CONTRATO (OCTUBRE 2016 - DICIEMBRE 2016)</t>
  </si>
  <si>
    <t>10. CESIONES DE CONTRATO (OCTUBRE 2016 - DICIEMBRE 2016)</t>
  </si>
  <si>
    <t>11. CONTRATOS DESIERTOS (OCTUBRE 2016 - DICIEMBRE 2016)</t>
  </si>
  <si>
    <t>12. CONTRATOS NULOS (OCTUBRE 2016 - DICIEMBRE 2016)</t>
  </si>
  <si>
    <t>13. ENCARGOS A MEDIOS PROPIOS (OCTUBRE 2016 - DICIEMBRE 2016)</t>
  </si>
  <si>
    <t>OCTUBRE 2016 - DICIEMBRE 2016</t>
  </si>
  <si>
    <t>B47537196</t>
  </si>
  <si>
    <t>GOMARSA PROYECTOS S L</t>
  </si>
  <si>
    <t>B26500728</t>
  </si>
  <si>
    <t>MECANIZADOS DEL CIDACOS S L</t>
  </si>
  <si>
    <t>MINISTRO DE HACIENDA Y FUNCION PUBLICA</t>
  </si>
  <si>
    <t>B26367714</t>
  </si>
  <si>
    <t>OSMEL RIOJA S L</t>
  </si>
  <si>
    <t>RUIZ ZALDIVAR,  BALBINA MARIA CONSOLACION</t>
  </si>
  <si>
    <t>CONTRATO DE MANTENIMIENTO INTEGRAL DE LOS EDIFICIOS E INSTALACIONES DE LA DIPUTACIÓN DE VALENCIA</t>
  </si>
  <si>
    <t>197/16/TC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</si>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</sst>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1" xfId="2" applyAlignment="1">
      <alignment horizontal="center" vertical="center" wrapText="1"/>
    </xf>
    <xf numFmtId="164" fontId="4" fillId="0" borderId="1" xfId="2" applyNumberFormat="1" applyAlignment="1">
      <alignment horizontal="center" vertical="center"/>
    </xf>
    <xf numFmtId="9" fontId="4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9" fontId="0" fillId="0" borderId="5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9" fontId="0" fillId="3" borderId="5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9" fontId="4" fillId="0" borderId="8" xfId="2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4" applyFont="1"/>
    <xf numFmtId="0" fontId="8" fillId="5" borderId="0" xfId="5" applyFont="1" applyFill="1" applyBorder="1" applyAlignment="1">
      <alignment horizontal="right"/>
    </xf>
    <xf numFmtId="14" fontId="8" fillId="5" borderId="0" xfId="5" applyNumberFormat="1" applyFont="1" applyFill="1" applyBorder="1" applyAlignment="1">
      <alignment horizontal="left"/>
    </xf>
    <xf numFmtId="0" fontId="5" fillId="0" borderId="0" xfId="3" applyFont="1"/>
    <xf numFmtId="0" fontId="1" fillId="0" borderId="0" xfId="3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6">
    <cellStyle name="Encabezado 4" xfId="3" builtinId="19"/>
    <cellStyle name="Normal" xfId="0" builtinId="0"/>
    <cellStyle name="Porcentaje" xfId="1" builtinId="5"/>
    <cellStyle name="Texto explicativo" xfId="5" builtinId="53"/>
    <cellStyle name="Título" xfId="4" builtinId="15"/>
    <cellStyle name="Total" xfId="2" builtinId="25"/>
  </cellStyles>
  <dxfs count="200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'1. Listado Contratos Adjudicado'!$D$107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Listado Contratos Adjudicado'!$B$108:$B$115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ACUERO MARCO</c:v>
                </c:pt>
              </c:strCache>
            </c:strRef>
          </c:cat>
          <c:val>
            <c:numRef>
              <c:f>'1. Listado Contratos Adjudicado'!$D$108:$D$115</c:f>
              <c:numCache>
                <c:formatCode>0%</c:formatCode>
                <c:ptCount val="8"/>
                <c:pt idx="0">
                  <c:v>0.55341792869358741</c:v>
                </c:pt>
                <c:pt idx="1">
                  <c:v>0</c:v>
                </c:pt>
                <c:pt idx="2">
                  <c:v>0</c:v>
                </c:pt>
                <c:pt idx="3">
                  <c:v>0.23030230301248991</c:v>
                </c:pt>
                <c:pt idx="4">
                  <c:v>0.15693958726094115</c:v>
                </c:pt>
                <c:pt idx="5">
                  <c:v>4.828168573739304E-2</c:v>
                </c:pt>
                <c:pt idx="6">
                  <c:v>1.0222317066317705E-2</c:v>
                </c:pt>
                <c:pt idx="7">
                  <c:v>8.3617822927061023E-4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B-7740-8E9D-3F54A1796821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3AB-7740-8E9D-3F54A17968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Julio - Septiembre 2016</c:v>
          </c:tx>
          <c:spPr>
            <a:solidFill>
              <a:schemeClr val="accent1"/>
            </a:solidFill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380965.3</c:v>
                </c:pt>
                <c:pt idx="1">
                  <c:v>0</c:v>
                </c:pt>
                <c:pt idx="2">
                  <c:v>0</c:v>
                </c:pt>
                <c:pt idx="3">
                  <c:v>433954.4</c:v>
                </c:pt>
                <c:pt idx="4">
                  <c:v>0</c:v>
                </c:pt>
                <c:pt idx="5">
                  <c:v>142132.69</c:v>
                </c:pt>
                <c:pt idx="6">
                  <c:v>18168.510000000002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E-3244-97AD-5A767D9FB8C2}"/>
            </c:ext>
          </c:extLst>
        </c:ser>
        <c:ser>
          <c:idx val="1"/>
          <c:order val="1"/>
          <c:tx>
            <c:v>Octubre - Diciembre 2016</c:v>
          </c:tx>
          <c:invertIfNegative val="0"/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2635772.7999999998</c:v>
                </c:pt>
                <c:pt idx="1">
                  <c:v>0</c:v>
                </c:pt>
                <c:pt idx="2">
                  <c:v>0</c:v>
                </c:pt>
                <c:pt idx="3">
                  <c:v>1096864.6200000001</c:v>
                </c:pt>
                <c:pt idx="4">
                  <c:v>747458.79</c:v>
                </c:pt>
                <c:pt idx="5">
                  <c:v>229951.98999999996</c:v>
                </c:pt>
                <c:pt idx="6">
                  <c:v>48686.000000000007</c:v>
                </c:pt>
                <c:pt idx="7">
                  <c:v>3982.48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E-3244-97AD-5A767D9F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742040"/>
        <c:axId val="171166304"/>
        <c:axId val="226683312"/>
      </c:bar3DChart>
      <c:catAx>
        <c:axId val="17274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166304"/>
        <c:crosses val="autoZero"/>
        <c:auto val="1"/>
        <c:lblAlgn val="ctr"/>
        <c:lblOffset val="100"/>
        <c:noMultiLvlLbl val="0"/>
      </c:catAx>
      <c:valAx>
        <c:axId val="171166304"/>
        <c:scaling>
          <c:orientation val="minMax"/>
        </c:scaling>
        <c:delete val="0"/>
        <c:axPos val="l"/>
        <c:majorGridlines/>
        <c:numFmt formatCode="_-* #,##0.00\ [$€-40A]_-;\-* #,##0.00\ [$€-40A]_-;_-* &quot;-&quot;??\ [$€-40A]_-;_-@_-" sourceLinked="1"/>
        <c:majorTickMark val="out"/>
        <c:minorTickMark val="none"/>
        <c:tickLblPos val="nextTo"/>
        <c:crossAx val="172742040"/>
        <c:crosses val="autoZero"/>
        <c:crossBetween val="between"/>
      </c:valAx>
      <c:serAx>
        <c:axId val="22668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66304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118</xdr:row>
      <xdr:rowOff>83344</xdr:rowOff>
    </xdr:from>
    <xdr:to>
      <xdr:col>2</xdr:col>
      <xdr:colOff>35718</xdr:colOff>
      <xdr:row>136</xdr:row>
      <xdr:rowOff>178594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7</xdr:col>
      <xdr:colOff>9524</xdr:colOff>
      <xdr:row>36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P103" totalsRowShown="0" headerRowDxfId="199" dataDxfId="198">
  <autoFilter ref="A7:P103" xr:uid="{00000000-0009-0000-0100-000001000000}"/>
  <tableColumns count="16">
    <tableColumn id="1" xr3:uid="{00000000-0010-0000-0000-000001000000}" name="EXPEDIENTE" dataDxfId="197"/>
    <tableColumn id="2" xr3:uid="{00000000-0010-0000-0000-000002000000}" name="OBJETO" dataDxfId="196"/>
    <tableColumn id="3" xr3:uid="{00000000-0010-0000-0000-000003000000}" name="PROCEDIMIENTO ADJUDICACIÓN" dataDxfId="195"/>
    <tableColumn id="4" xr3:uid="{00000000-0010-0000-0000-000004000000}" name="TIPO CONTRATO" dataDxfId="194"/>
    <tableColumn id="18" xr3:uid="{00000000-0010-0000-0000-000012000000}" name="IMPORTE NETO PRESUPUESTO" dataDxfId="193"/>
    <tableColumn id="17" xr3:uid="{00000000-0010-0000-0000-000011000000}" name="IMPORTE TOTAL PRESUPUESTO" dataDxfId="192"/>
    <tableColumn id="22" xr3:uid="{00000000-0010-0000-0000-000016000000}" name="PUBLICACIÓN DOUE" dataDxfId="191"/>
    <tableColumn id="21" xr3:uid="{00000000-0010-0000-0000-000015000000}" name="PUBLICACIÓN BOE" dataDxfId="190"/>
    <tableColumn id="20" xr3:uid="{00000000-0010-0000-0000-000014000000}" name="PUBLICACIÓN BOP" dataDxfId="189"/>
    <tableColumn id="19" xr3:uid="{00000000-0010-0000-0000-000013000000}" name="PUBLICACIÓN PERFIL CONTRATANTE" dataDxfId="188"/>
    <tableColumn id="23" xr3:uid="{00000000-0010-0000-0000-000017000000}" name="LICITADORES PARTICIPANTES" dataDxfId="187"/>
    <tableColumn id="5" xr3:uid="{00000000-0010-0000-0000-000005000000}" name="CONTRATISTA" dataDxfId="186"/>
    <tableColumn id="6" xr3:uid="{00000000-0010-0000-0000-000006000000}" name="IMPORTE NETO ADJUDICACIÓN" dataDxfId="185"/>
    <tableColumn id="7" xr3:uid="{00000000-0010-0000-0000-000007000000}" name="IMPORTE TOTAL ADJUDICACIÓN" dataDxfId="184"/>
    <tableColumn id="8" xr3:uid="{00000000-0010-0000-0000-000008000000}" name="FECHA ADJUDICACIÓN" dataDxfId="183"/>
    <tableColumn id="9" xr3:uid="{00000000-0010-0000-0000-000009000000}" name="PLAZO EJECUCIÓN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B107:D116" headerRowCount="0" totalsRowShown="0">
  <tableColumns count="3">
    <tableColumn id="1" xr3:uid="{00000000-0010-0000-0100-000001000000}" name="Columna1" dataDxfId="181"/>
    <tableColumn id="2" xr3:uid="{00000000-0010-0000-0100-000002000000}" name="Columna2" dataDxfId="180"/>
    <tableColumn id="3" xr3:uid="{00000000-0010-0000-0100-000003000000}" name="Columna3" dataDxfId="179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7:P21" totalsRowShown="0" headerRowDxfId="178" dataDxfId="177">
  <autoFilter ref="A7:P21" xr:uid="{00000000-0009-0000-0100-000003000000}"/>
  <tableColumns count="16">
    <tableColumn id="1" xr3:uid="{00000000-0010-0000-0200-000001000000}" name="EXPEDIENTE" dataDxfId="176"/>
    <tableColumn id="2" xr3:uid="{00000000-0010-0000-0200-000002000000}" name="OBJETO" dataDxfId="175"/>
    <tableColumn id="3" xr3:uid="{00000000-0010-0000-0200-000003000000}" name="PROCEDIMIENTO ADJUDICACIÓN" dataDxfId="174"/>
    <tableColumn id="4" xr3:uid="{00000000-0010-0000-0200-000004000000}" name="TIPO CONTRATO" dataDxfId="173"/>
    <tableColumn id="18" xr3:uid="{00000000-0010-0000-0200-000012000000}" name="IMPORTE NETO PRESUPUESTO" dataDxfId="172"/>
    <tableColumn id="17" xr3:uid="{00000000-0010-0000-0200-000011000000}" name="IMPORTE TOTAL PRESUPUESTO" dataDxfId="171"/>
    <tableColumn id="22" xr3:uid="{00000000-0010-0000-0200-000016000000}" name="PUBLICACIÓN DOUE" dataDxfId="170"/>
    <tableColumn id="21" xr3:uid="{00000000-0010-0000-0200-000015000000}" name="PUBLICACIÓN BOE" dataDxfId="169"/>
    <tableColumn id="20" xr3:uid="{00000000-0010-0000-0200-000014000000}" name="PUBLICACIÓN BOP" dataDxfId="168"/>
    <tableColumn id="19" xr3:uid="{00000000-0010-0000-0200-000013000000}" name="PUBLICACIÓN PERFIL CONTRATANTE" dataDxfId="167"/>
    <tableColumn id="23" xr3:uid="{00000000-0010-0000-0200-000017000000}" name="LICITADORES PARTICIPANTES" dataDxfId="166"/>
    <tableColumn id="5" xr3:uid="{00000000-0010-0000-0200-000005000000}" name="CONTRATISTA" dataDxfId="165"/>
    <tableColumn id="6" xr3:uid="{00000000-0010-0000-0200-000006000000}" name="IMPORTE NETO ADJUDICACIÓN" dataDxfId="164"/>
    <tableColumn id="7" xr3:uid="{00000000-0010-0000-0200-000007000000}" name="IMPORTE TOTAL ADJUDICACIÓN" dataDxfId="163"/>
    <tableColumn id="8" xr3:uid="{00000000-0010-0000-0200-000008000000}" name="FECHA ADJUDICACIÓN" dataDxfId="162"/>
    <tableColumn id="9" xr3:uid="{00000000-0010-0000-0200-000009000000}" name="PLAZO EJECUCIÓN" dataDxfId="16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19" displayName="Tabla19" ref="A7:P13" totalsRowShown="0" headerRowDxfId="160" dataDxfId="159">
  <autoFilter ref="A7:P13" xr:uid="{00000000-0009-0000-0100-000008000000}"/>
  <tableColumns count="16">
    <tableColumn id="1" xr3:uid="{00000000-0010-0000-0300-000001000000}" name="EXPEDIENTE" dataDxfId="158"/>
    <tableColumn id="2" xr3:uid="{00000000-0010-0000-0300-000002000000}" name="OBJETO" dataDxfId="157"/>
    <tableColumn id="3" xr3:uid="{00000000-0010-0000-0300-000003000000}" name="PROCEDIMIENTO ADJUDICACIÓN" dataDxfId="156"/>
    <tableColumn id="4" xr3:uid="{00000000-0010-0000-0300-000004000000}" name="TIPO CONTRATO" dataDxfId="155"/>
    <tableColumn id="18" xr3:uid="{00000000-0010-0000-0300-000012000000}" name="IMPORTE NETO PRESUPUESTO" dataDxfId="154"/>
    <tableColumn id="17" xr3:uid="{00000000-0010-0000-0300-000011000000}" name="IMPORTE TOTAL PRESUPUESTO" dataDxfId="153"/>
    <tableColumn id="22" xr3:uid="{00000000-0010-0000-0300-000016000000}" name="PUBLICACIÓN DOUE" dataDxfId="152"/>
    <tableColumn id="21" xr3:uid="{00000000-0010-0000-0300-000015000000}" name="PUBLICACIÓN BOE" dataDxfId="151"/>
    <tableColumn id="20" xr3:uid="{00000000-0010-0000-0300-000014000000}" name="PUBLICACIÓN BOP" dataDxfId="150"/>
    <tableColumn id="19" xr3:uid="{00000000-0010-0000-0300-000013000000}" name="PUBLICACIÓN PERFIL CONTRATANTE" dataDxfId="149"/>
    <tableColumn id="23" xr3:uid="{00000000-0010-0000-0300-000017000000}" name="LICITADORES PARTICIPANTES" dataDxfId="148"/>
    <tableColumn id="5" xr3:uid="{00000000-0010-0000-0300-000005000000}" name="CONTRATISTA" dataDxfId="147"/>
    <tableColumn id="6" xr3:uid="{00000000-0010-0000-0300-000006000000}" name="IMPORTE NETO ADJUDICACIÓN" dataDxfId="146"/>
    <tableColumn id="7" xr3:uid="{00000000-0010-0000-0300-000007000000}" name="IMPORTE TOTAL ADJUDICACIÓN" dataDxfId="145"/>
    <tableColumn id="8" xr3:uid="{00000000-0010-0000-0300-000008000000}" name="FECHA ADJUDICACIÓN" dataDxfId="144"/>
    <tableColumn id="9" xr3:uid="{00000000-0010-0000-0300-000009000000}" name="PLAZO EJECUCIÓN" data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6" displayName="Tabla146" ref="A7:P8" totalsRowShown="0" headerRowDxfId="142" dataDxfId="141">
  <autoFilter ref="A7:P8" xr:uid="{00000000-0009-0000-0100-000005000000}"/>
  <tableColumns count="16">
    <tableColumn id="1" xr3:uid="{00000000-0010-0000-0400-000001000000}" name="EXPEDIENTE" dataDxfId="140"/>
    <tableColumn id="2" xr3:uid="{00000000-0010-0000-0400-000002000000}" name="OBJETO" dataDxfId="139"/>
    <tableColumn id="3" xr3:uid="{00000000-0010-0000-0400-000003000000}" name="PROCEDIMIENTO ADJUDICACIÓN" dataDxfId="138"/>
    <tableColumn id="4" xr3:uid="{00000000-0010-0000-0400-000004000000}" name="TIPO CONTRATO" dataDxfId="137"/>
    <tableColumn id="18" xr3:uid="{00000000-0010-0000-0400-000012000000}" name="IMPORTE NETO PRESUPUESTO" dataDxfId="136"/>
    <tableColumn id="17" xr3:uid="{00000000-0010-0000-0400-000011000000}" name="IMPORTE TOTAL PRESUPUESTO" dataDxfId="135"/>
    <tableColumn id="22" xr3:uid="{00000000-0010-0000-0400-000016000000}" name="PUBLICACIÓN DOUE" dataDxfId="134"/>
    <tableColumn id="21" xr3:uid="{00000000-0010-0000-0400-000015000000}" name="PUBLICACIÓN BOE" dataDxfId="133"/>
    <tableColumn id="20" xr3:uid="{00000000-0010-0000-0400-000014000000}" name="PUBLICACIÓN BOP" dataDxfId="132"/>
    <tableColumn id="19" xr3:uid="{00000000-0010-0000-0400-000013000000}" name="PUBLICACIÓN PERFIL CONTRATANTE" dataDxfId="131"/>
    <tableColumn id="23" xr3:uid="{00000000-0010-0000-0400-000017000000}" name="LICITADORES PARTICIPANTES" dataDxfId="130"/>
    <tableColumn id="5" xr3:uid="{00000000-0010-0000-0400-000005000000}" name="CONTRATISTA" dataDxfId="129"/>
    <tableColumn id="6" xr3:uid="{00000000-0010-0000-0400-000006000000}" name="IMPORTE NETO ADJUDICACIÓN" dataDxfId="128"/>
    <tableColumn id="7" xr3:uid="{00000000-0010-0000-0400-000007000000}" name="IMPORTE TOTAL ADJUDICACIÓN" dataDxfId="127"/>
    <tableColumn id="8" xr3:uid="{00000000-0010-0000-0400-000008000000}" name="FECHA ADJUDICACIÓN" dataDxfId="126"/>
    <tableColumn id="9" xr3:uid="{00000000-0010-0000-0400-000009000000}" name="PLAZO EJECUCIÓN" dataDxfId="1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468" displayName="Tabla1468" ref="A7:I8" totalsRowShown="0" headerRowDxfId="124" dataDxfId="123">
  <autoFilter ref="A7:I8" xr:uid="{00000000-0009-0000-0100-000007000000}"/>
  <tableColumns count="9">
    <tableColumn id="1" xr3:uid="{00000000-0010-0000-0500-000001000000}" name="EXPEDIENTE" dataDxfId="122"/>
    <tableColumn id="2" xr3:uid="{00000000-0010-0000-0500-000002000000}" name="OBJETO" dataDxfId="121"/>
    <tableColumn id="3" xr3:uid="{00000000-0010-0000-0500-000003000000}" name="PROCEDIMIENTO ADJUDICACIÓN" dataDxfId="120"/>
    <tableColumn id="4" xr3:uid="{00000000-0010-0000-0500-000004000000}" name="EXPEDIENTE RELACIONADO" dataDxfId="119"/>
    <tableColumn id="18" xr3:uid="{00000000-0010-0000-0500-000012000000}" name="TIPO CONTRATO" dataDxfId="118"/>
    <tableColumn id="17" xr3:uid="{00000000-0010-0000-0500-000011000000}" name="CONTRATISTA" dataDxfId="117"/>
    <tableColumn id="22" xr3:uid="{00000000-0010-0000-0500-000016000000}" name="IMPORTE NETO MODIFICACIÓN" dataDxfId="116"/>
    <tableColumn id="21" xr3:uid="{00000000-0010-0000-0500-000015000000}" name="IMPORTE TOTAL MODIFICACIÓN" dataDxfId="115"/>
    <tableColumn id="5" xr3:uid="{00000000-0010-0000-0500-000005000000}" name="FECHA MODIFICACIÓN" dataDxfId="1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a146811" displayName="Tabla146811" ref="A7:I8" totalsRowShown="0" headerRowDxfId="113" dataDxfId="112">
  <autoFilter ref="A7:I8" xr:uid="{00000000-0009-0000-0100-00000A000000}"/>
  <tableColumns count="9">
    <tableColumn id="1" xr3:uid="{00000000-0010-0000-0600-000001000000}" name="EXPEDIENTE" dataDxfId="111"/>
    <tableColumn id="2" xr3:uid="{00000000-0010-0000-0600-000002000000}" name="OBJETO" dataDxfId="110"/>
    <tableColumn id="3" xr3:uid="{00000000-0010-0000-0600-000003000000}" name="PROCEDIMIENTO ADJUDICACIÓN" dataDxfId="109"/>
    <tableColumn id="4" xr3:uid="{00000000-0010-0000-0600-000004000000}" name="EXPEDIENTE RELACIONADO" dataDxfId="108"/>
    <tableColumn id="18" xr3:uid="{00000000-0010-0000-0600-000012000000}" name="TIPO CONTRATO" dataDxfId="107"/>
    <tableColumn id="17" xr3:uid="{00000000-0010-0000-0600-000011000000}" name="CONTRATISTA" dataDxfId="106"/>
    <tableColumn id="22" xr3:uid="{00000000-0010-0000-0600-000016000000}" name="IMPORTE NETO PRÓRROGA" dataDxfId="105"/>
    <tableColumn id="21" xr3:uid="{00000000-0010-0000-0600-000015000000}" name="IMPORTE TOTAL PRÓRROGA" dataDxfId="104"/>
    <tableColumn id="5" xr3:uid="{00000000-0010-0000-0600-000005000000}" name="FECHA PRÓRROGA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1468115" displayName="Tabla1468115" ref="A7:I8" insertRow="1" totalsRowShown="0" headerRowDxfId="102" dataDxfId="101">
  <autoFilter ref="A7:I8" xr:uid="{00000000-0009-0000-0100-000004000000}"/>
  <tableColumns count="9">
    <tableColumn id="1" xr3:uid="{00000000-0010-0000-0700-000001000000}" name="EXPEDIENTE" dataDxfId="100"/>
    <tableColumn id="2" xr3:uid="{00000000-0010-0000-0700-000002000000}" name="OBJETO" dataDxfId="99"/>
    <tableColumn id="3" xr3:uid="{00000000-0010-0000-0700-000003000000}" name="PROCEDIMIENTO ADJUDICACIÓN" dataDxfId="98"/>
    <tableColumn id="4" xr3:uid="{00000000-0010-0000-0700-000004000000}" name="EXPEDIENTE RELACIONADO" dataDxfId="97"/>
    <tableColumn id="18" xr3:uid="{00000000-0010-0000-0700-000012000000}" name="TIPO CONTRATO" dataDxfId="96"/>
    <tableColumn id="17" xr3:uid="{00000000-0010-0000-0700-000011000000}" name="CONTRATISTA" dataDxfId="95"/>
    <tableColumn id="22" xr3:uid="{00000000-0010-0000-0700-000016000000}" name="IMPORTE NETO PRÓRROGA" dataDxfId="94"/>
    <tableColumn id="21" xr3:uid="{00000000-0010-0000-0700-000015000000}" name="IMPORTE TOTAL PRÓRROGA" dataDxfId="93"/>
    <tableColumn id="5" xr3:uid="{00000000-0010-0000-0700-000005000000}" name="FECHA PRÓRROGA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4681112" displayName="Tabla14681112" ref="A7:I8" totalsRowShown="0" headerRowDxfId="91" dataDxfId="90">
  <autoFilter ref="A7:I8" xr:uid="{00000000-0009-0000-0100-00000B000000}"/>
  <tableColumns count="9">
    <tableColumn id="1" xr3:uid="{00000000-0010-0000-0800-000001000000}" name="EXPEDIENTE" dataDxfId="89"/>
    <tableColumn id="2" xr3:uid="{00000000-0010-0000-0800-000002000000}" name="OBJETO" dataDxfId="88"/>
    <tableColumn id="3" xr3:uid="{00000000-0010-0000-0800-000003000000}" name="PROCEDIMIENTO ADJUDICACIÓN" dataDxfId="87"/>
    <tableColumn id="4" xr3:uid="{00000000-0010-0000-0800-000004000000}" name="EXPEDIENTE RELACIONADO" dataDxfId="86"/>
    <tableColumn id="18" xr3:uid="{00000000-0010-0000-0800-000012000000}" name="TIPO CONTRATO" dataDxfId="85"/>
    <tableColumn id="17" xr3:uid="{00000000-0010-0000-0800-000011000000}" name="CONTRATISTA" dataDxfId="84"/>
    <tableColumn id="22" xr3:uid="{00000000-0010-0000-0800-000016000000}" name="IMPORTE NETO REVISIÓN" dataDxfId="83"/>
    <tableColumn id="21" xr3:uid="{00000000-0010-0000-0800-000015000000}" name="IMPORTE TOTAL REVISIÓN" dataDxfId="82"/>
    <tableColumn id="5" xr3:uid="{00000000-0010-0000-0800-000005000000}" name="FECHA REVISIÓN DE PRECIOS" dataDxfId="8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468111213" displayName="Tabla1468111213" ref="A7:G8" totalsRowShown="0" headerRowDxfId="80" dataDxfId="79">
  <autoFilter ref="A7:G8" xr:uid="{00000000-0009-0000-0100-00000C000000}"/>
  <tableColumns count="7">
    <tableColumn id="1" xr3:uid="{00000000-0010-0000-0900-000001000000}" name="EXPEDIENTE" dataDxfId="78"/>
    <tableColumn id="2" xr3:uid="{00000000-0010-0000-0900-000002000000}" name="OBJETO" dataDxfId="77"/>
    <tableColumn id="3" xr3:uid="{00000000-0010-0000-0900-000003000000}" name="PROCEDIMIENTO ADJUDICACIÓN" dataDxfId="76"/>
    <tableColumn id="4" xr3:uid="{00000000-0010-0000-0900-000004000000}" name="EXPEDIENTE RELACIONADO" dataDxfId="75"/>
    <tableColumn id="18" xr3:uid="{00000000-0010-0000-0900-000012000000}" name="TIPO CONTRATO" dataDxfId="74"/>
    <tableColumn id="17" xr3:uid="{00000000-0010-0000-0900-000011000000}" name="CONTRATISTA" dataDxfId="73"/>
    <tableColumn id="22" xr3:uid="{00000000-0010-0000-0900-000016000000}" name="FECHA RESOLUCIÓN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46811121314" displayName="Tabla146811121314" ref="A7:G8" totalsRowShown="0" headerRowDxfId="71" dataDxfId="70">
  <autoFilter ref="A7:G8" xr:uid="{00000000-0009-0000-0100-00000D000000}"/>
  <tableColumns count="7">
    <tableColumn id="1" xr3:uid="{00000000-0010-0000-0A00-000001000000}" name="EXPEDIENTE" dataDxfId="69"/>
    <tableColumn id="2" xr3:uid="{00000000-0010-0000-0A00-000002000000}" name="OBJETO" dataDxfId="68"/>
    <tableColumn id="3" xr3:uid="{00000000-0010-0000-0A00-000003000000}" name="PROCEDIMIENTO ADJUDICACIÓN" dataDxfId="67"/>
    <tableColumn id="4" xr3:uid="{00000000-0010-0000-0A00-000004000000}" name="EXPEDIENTE RELACIONADO" dataDxfId="66"/>
    <tableColumn id="18" xr3:uid="{00000000-0010-0000-0A00-000012000000}" name="TIPO CONTRATO" dataDxfId="65"/>
    <tableColumn id="17" xr3:uid="{00000000-0010-0000-0A00-000011000000}" name="CONTRATISTA" dataDxfId="64"/>
    <tableColumn id="22" xr3:uid="{00000000-0010-0000-0A00-000016000000}" name="FECHA CESIÓN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916" displayName="Tabla1916" ref="A7:P8" totalsRowShown="0" headerRowDxfId="62" dataDxfId="61">
  <autoFilter ref="A7:P8" xr:uid="{00000000-0009-0000-0100-00000F000000}"/>
  <tableColumns count="16">
    <tableColumn id="1" xr3:uid="{00000000-0010-0000-0B00-000001000000}" name="EXPEDIENTE" dataDxfId="60"/>
    <tableColumn id="2" xr3:uid="{00000000-0010-0000-0B00-000002000000}" name="OBJETO" dataDxfId="59"/>
    <tableColumn id="3" xr3:uid="{00000000-0010-0000-0B00-000003000000}" name="PROCEDIMIENTO ADJUDICACIÓN" dataDxfId="58"/>
    <tableColumn id="4" xr3:uid="{00000000-0010-0000-0B00-000004000000}" name="TIPO CONTRATO" dataDxfId="57"/>
    <tableColumn id="18" xr3:uid="{00000000-0010-0000-0B00-000012000000}" name="IMPORTE NETO PRESUPUESTO" dataDxfId="56"/>
    <tableColumn id="17" xr3:uid="{00000000-0010-0000-0B00-000011000000}" name="IMPORTE TOTAL PRESUPUESTO" dataDxfId="55"/>
    <tableColumn id="22" xr3:uid="{00000000-0010-0000-0B00-000016000000}" name="PUBLICACIÓN DOUE" dataDxfId="54"/>
    <tableColumn id="21" xr3:uid="{00000000-0010-0000-0B00-000015000000}" name="PUBLICACIÓN BOE" dataDxfId="53"/>
    <tableColumn id="20" xr3:uid="{00000000-0010-0000-0B00-000014000000}" name="PUBLICACIÓN BOP" dataDxfId="52"/>
    <tableColumn id="19" xr3:uid="{00000000-0010-0000-0B00-000013000000}" name="PUBLICACIÓN PERFIL CONTRATANTE" dataDxfId="51"/>
    <tableColumn id="23" xr3:uid="{00000000-0010-0000-0B00-000017000000}" name="LICITADORES PARTICIPANTES" dataDxfId="50"/>
    <tableColumn id="5" xr3:uid="{00000000-0010-0000-0B00-000005000000}" name="CONTRATISTA" dataDxfId="49"/>
    <tableColumn id="6" xr3:uid="{00000000-0010-0000-0B00-000006000000}" name="IMPORTE NETO ADJUDICACIÓN" dataDxfId="48"/>
    <tableColumn id="7" xr3:uid="{00000000-0010-0000-0B00-000007000000}" name="IMPORTE TOTAL ADJUDICACIÓN" dataDxfId="47"/>
    <tableColumn id="8" xr3:uid="{00000000-0010-0000-0B00-000008000000}" name="FECHA DESIERTO" dataDxfId="46"/>
    <tableColumn id="9" xr3:uid="{00000000-0010-0000-0B00-000009000000}" name="PLAZO EJECUCIÓN" dataDxfId="4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91617" displayName="Tabla191617" ref="A7:P8" totalsRowShown="0" headerRowDxfId="44" dataDxfId="43">
  <autoFilter ref="A7:P8" xr:uid="{00000000-0009-0000-0100-000010000000}"/>
  <tableColumns count="16">
    <tableColumn id="1" xr3:uid="{00000000-0010-0000-0C00-000001000000}" name="EXPEDIENTE" dataDxfId="42"/>
    <tableColumn id="2" xr3:uid="{00000000-0010-0000-0C00-000002000000}" name="OBJETO" dataDxfId="41"/>
    <tableColumn id="3" xr3:uid="{00000000-0010-0000-0C00-000003000000}" name="PROCEDIMIENTO ADJUDICACIÓN" dataDxfId="40"/>
    <tableColumn id="4" xr3:uid="{00000000-0010-0000-0C00-000004000000}" name="TIPO CONTRATO" dataDxfId="39"/>
    <tableColumn id="18" xr3:uid="{00000000-0010-0000-0C00-000012000000}" name="IMPORTE NETO PRESUPUESTO" dataDxfId="38"/>
    <tableColumn id="17" xr3:uid="{00000000-0010-0000-0C00-000011000000}" name="IMPORTE TOTAL PRESUPUESTO" dataDxfId="37"/>
    <tableColumn id="22" xr3:uid="{00000000-0010-0000-0C00-000016000000}" name="PUBLICACIÓN DOUE" dataDxfId="36"/>
    <tableColumn id="21" xr3:uid="{00000000-0010-0000-0C00-000015000000}" name="PUBLICACIÓN BOE" dataDxfId="35"/>
    <tableColumn id="20" xr3:uid="{00000000-0010-0000-0C00-000014000000}" name="PUBLICACIÓN BOP" dataDxfId="34"/>
    <tableColumn id="19" xr3:uid="{00000000-0010-0000-0C00-000013000000}" name="PUBLICACIÓN PERFIL CONTRATANTE" dataDxfId="33"/>
    <tableColumn id="23" xr3:uid="{00000000-0010-0000-0C00-000017000000}" name="LICITADORES PARTICIPANTES" dataDxfId="32"/>
    <tableColumn id="5" xr3:uid="{00000000-0010-0000-0C00-000005000000}" name="CONTRATISTA" dataDxfId="31"/>
    <tableColumn id="6" xr3:uid="{00000000-0010-0000-0C00-000006000000}" name="IMPORTE NETO ADJUDICACIÓN" dataDxfId="30"/>
    <tableColumn id="7" xr3:uid="{00000000-0010-0000-0C00-000007000000}" name="IMPORTE TOTAL ADJUDICACIÓN" dataDxfId="29"/>
    <tableColumn id="8" xr3:uid="{00000000-0010-0000-0C00-000008000000}" name="FECHA ADJUDICACIÓN" dataDxfId="28"/>
    <tableColumn id="9" xr3:uid="{00000000-0010-0000-0C00-000009000000}" name="PLAZO EJECUCIÓN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161718" displayName="Tabla19161718" ref="A7:P8" insertRow="1" totalsRowShown="0" headerRowDxfId="26" dataDxfId="25">
  <autoFilter ref="A7:P8" xr:uid="{00000000-0009-0000-0100-000011000000}"/>
  <tableColumns count="16">
    <tableColumn id="1" xr3:uid="{00000000-0010-0000-0D00-000001000000}" name="EXPEDIENTE" dataDxfId="24"/>
    <tableColumn id="2" xr3:uid="{00000000-0010-0000-0D00-000002000000}" name="OBJETO" dataDxfId="23"/>
    <tableColumn id="3" xr3:uid="{00000000-0010-0000-0D00-000003000000}" name="PROCEDIMIENTO ADJUDICACIÓN" dataDxfId="22"/>
    <tableColumn id="4" xr3:uid="{00000000-0010-0000-0D00-000004000000}" name="TIPO CONTRATO" dataDxfId="21"/>
    <tableColumn id="18" xr3:uid="{00000000-0010-0000-0D00-000012000000}" name="IMPORTE NETO PRESUPUESTO" dataDxfId="20"/>
    <tableColumn id="17" xr3:uid="{00000000-0010-0000-0D00-000011000000}" name="IMPORTE TOTAL PRESUPUESTO" dataDxfId="19"/>
    <tableColumn id="22" xr3:uid="{00000000-0010-0000-0D00-000016000000}" name="PUBLICACIÓN DOUE" dataDxfId="18"/>
    <tableColumn id="21" xr3:uid="{00000000-0010-0000-0D00-000015000000}" name="PUBLICACIÓN BOE" dataDxfId="17"/>
    <tableColumn id="20" xr3:uid="{00000000-0010-0000-0D00-000014000000}" name="PUBLICACIÓN BOP" dataDxfId="16"/>
    <tableColumn id="19" xr3:uid="{00000000-0010-0000-0D00-000013000000}" name="PUBLICACIÓN PERFIL CONTRATANTE" dataDxfId="15"/>
    <tableColumn id="23" xr3:uid="{00000000-0010-0000-0D00-000017000000}" name="LICITADORES PARTICIPANTES" dataDxfId="14"/>
    <tableColumn id="5" xr3:uid="{00000000-0010-0000-0D00-000005000000}" name="CONTRATISTA" dataDxfId="13"/>
    <tableColumn id="6" xr3:uid="{00000000-0010-0000-0D00-000006000000}" name="IMPORTE NETO ADJUDICACIÓN" dataDxfId="12"/>
    <tableColumn id="7" xr3:uid="{00000000-0010-0000-0D00-000007000000}" name="IMPORTE TOTAL ADJUDICACIÓN" dataDxfId="11"/>
    <tableColumn id="8" xr3:uid="{00000000-0010-0000-0D00-000008000000}" name="FECHA ADJUDICACIÓN" dataDxfId="10"/>
    <tableColumn id="9" xr3:uid="{00000000-0010-0000-0D00-000009000000}" name="PLAZO EJECUCIÓN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a17" displayName="Tabla17" ref="A7:G93" totalsRowShown="0" headerRowDxfId="8" dataDxfId="7">
  <autoFilter ref="A7:G93" xr:uid="{00000000-0009-0000-0100-000006000000}"/>
  <sortState xmlns:xlrd2="http://schemas.microsoft.com/office/spreadsheetml/2017/richdata2" ref="A8:G61">
    <sortCondition ref="B4:B57"/>
  </sortState>
  <tableColumns count="7">
    <tableColumn id="1" xr3:uid="{00000000-0010-0000-0E00-000001000000}" name="NIF/NIE" dataDxfId="6"/>
    <tableColumn id="2" xr3:uid="{00000000-0010-0000-0E00-000002000000}" name="Denominación Social" dataDxfId="5"/>
    <tableColumn id="3" xr3:uid="{00000000-0010-0000-0E00-000003000000}" name="Fecha del acuerdo" dataDxfId="4"/>
    <tableColumn id="4" xr3:uid="{00000000-0010-0000-0E00-000004000000}" name="Fecha inicio de la prohibición" dataDxfId="3"/>
    <tableColumn id="5" xr3:uid="{00000000-0010-0000-0E00-000005000000}" name="Fecha fin de la prohibición" dataDxfId="2"/>
    <tableColumn id="6" xr3:uid="{00000000-0010-0000-0E00-000006000000}" name="Efecto" dataDxfId="1"/>
    <tableColumn id="7" xr3:uid="{00000000-0010-0000-0E00-000007000000}" name="Autor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8"/>
  <sheetViews>
    <sheetView topLeftCell="D5" zoomScale="80" zoomScaleNormal="80" workbookViewId="0">
      <selection activeCell="E119" sqref="E119"/>
    </sheetView>
  </sheetViews>
  <sheetFormatPr baseColWidth="10" defaultRowHeight="15" x14ac:dyDescent="0.2"/>
  <cols>
    <col min="1" max="1" width="18" style="13" bestFit="1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2.8320312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187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2" t="s">
        <v>188</v>
      </c>
      <c r="B8" s="1" t="s">
        <v>189</v>
      </c>
      <c r="C8" s="2" t="s">
        <v>48</v>
      </c>
      <c r="D8" s="2" t="s">
        <v>2</v>
      </c>
      <c r="E8" s="3">
        <v>48000</v>
      </c>
      <c r="F8" s="3">
        <v>58080</v>
      </c>
      <c r="G8" s="4"/>
      <c r="H8" s="4"/>
      <c r="I8" s="4">
        <v>42530</v>
      </c>
      <c r="J8" s="4">
        <v>42530</v>
      </c>
      <c r="K8" s="2">
        <v>15</v>
      </c>
      <c r="L8" s="2" t="s">
        <v>190</v>
      </c>
      <c r="M8" s="3">
        <v>21952</v>
      </c>
      <c r="N8" s="3">
        <v>26561.919999999998</v>
      </c>
      <c r="O8" s="4">
        <v>42657</v>
      </c>
      <c r="P8" s="2">
        <v>2</v>
      </c>
    </row>
    <row r="9" spans="1:16" ht="30" customHeight="1" x14ac:dyDescent="0.2">
      <c r="A9" s="12" t="s">
        <v>191</v>
      </c>
      <c r="B9" s="1" t="s">
        <v>192</v>
      </c>
      <c r="C9" s="2" t="s">
        <v>48</v>
      </c>
      <c r="D9" s="2" t="s">
        <v>3</v>
      </c>
      <c r="E9" s="3">
        <v>150000</v>
      </c>
      <c r="F9" s="3">
        <v>181500</v>
      </c>
      <c r="G9" s="4"/>
      <c r="H9" s="4"/>
      <c r="I9" s="4">
        <v>42557</v>
      </c>
      <c r="J9" s="4"/>
      <c r="K9" s="2">
        <v>32</v>
      </c>
      <c r="L9" s="2" t="s">
        <v>193</v>
      </c>
      <c r="M9" s="3">
        <v>94500</v>
      </c>
      <c r="N9" s="3">
        <v>114345</v>
      </c>
      <c r="O9" s="4">
        <v>42704</v>
      </c>
      <c r="P9" s="2">
        <v>48</v>
      </c>
    </row>
    <row r="10" spans="1:16" ht="30" customHeight="1" x14ac:dyDescent="0.2">
      <c r="A10" s="12" t="s">
        <v>194</v>
      </c>
      <c r="B10" s="1" t="s">
        <v>195</v>
      </c>
      <c r="C10" s="2" t="s">
        <v>50</v>
      </c>
      <c r="D10" s="2" t="s">
        <v>2</v>
      </c>
      <c r="E10" s="3">
        <v>320</v>
      </c>
      <c r="F10" s="3">
        <v>387.2</v>
      </c>
      <c r="G10" s="4"/>
      <c r="H10" s="4"/>
      <c r="I10" s="4"/>
      <c r="J10" s="4"/>
      <c r="K10" s="2">
        <v>1</v>
      </c>
      <c r="L10" s="2" t="s">
        <v>52</v>
      </c>
      <c r="M10" s="3">
        <v>320</v>
      </c>
      <c r="N10" s="3">
        <v>387.2</v>
      </c>
      <c r="O10" s="4">
        <v>42682</v>
      </c>
      <c r="P10" s="2"/>
    </row>
    <row r="11" spans="1:16" ht="30" customHeight="1" x14ac:dyDescent="0.2">
      <c r="A11" s="12" t="s">
        <v>196</v>
      </c>
      <c r="B11" s="1" t="s">
        <v>197</v>
      </c>
      <c r="C11" s="2" t="s">
        <v>4</v>
      </c>
      <c r="D11" s="2" t="s">
        <v>2</v>
      </c>
      <c r="E11" s="3">
        <v>9135</v>
      </c>
      <c r="F11" s="3">
        <v>11053.35</v>
      </c>
      <c r="G11" s="4"/>
      <c r="H11" s="4"/>
      <c r="I11" s="4"/>
      <c r="J11" s="4"/>
      <c r="K11" s="2">
        <v>1</v>
      </c>
      <c r="L11" s="2" t="s">
        <v>198</v>
      </c>
      <c r="M11" s="3">
        <v>9135</v>
      </c>
      <c r="N11" s="3">
        <v>11053.35</v>
      </c>
      <c r="O11" s="4">
        <v>42716</v>
      </c>
      <c r="P11" s="2"/>
    </row>
    <row r="12" spans="1:16" ht="30" customHeight="1" x14ac:dyDescent="0.2">
      <c r="A12" s="12" t="s">
        <v>199</v>
      </c>
      <c r="B12" s="1" t="s">
        <v>200</v>
      </c>
      <c r="C12" s="2" t="s">
        <v>48</v>
      </c>
      <c r="D12" s="2" t="s">
        <v>3</v>
      </c>
      <c r="E12" s="3">
        <v>0</v>
      </c>
      <c r="F12" s="3">
        <v>0</v>
      </c>
      <c r="G12" s="4"/>
      <c r="H12" s="4"/>
      <c r="I12" s="4">
        <v>42544</v>
      </c>
      <c r="J12" s="4">
        <v>42544</v>
      </c>
      <c r="K12" s="2">
        <v>1</v>
      </c>
      <c r="L12" s="2" t="s">
        <v>201</v>
      </c>
      <c r="M12" s="3">
        <v>0</v>
      </c>
      <c r="N12" s="3">
        <v>0</v>
      </c>
      <c r="O12" s="4">
        <v>42657</v>
      </c>
      <c r="P12" s="2">
        <v>24</v>
      </c>
    </row>
    <row r="13" spans="1:16" ht="30" customHeight="1" x14ac:dyDescent="0.2">
      <c r="A13" s="12" t="s">
        <v>202</v>
      </c>
      <c r="B13" s="1" t="s">
        <v>203</v>
      </c>
      <c r="C13" s="2" t="s">
        <v>50</v>
      </c>
      <c r="D13" s="2" t="s">
        <v>2</v>
      </c>
      <c r="E13" s="3">
        <v>205.96</v>
      </c>
      <c r="F13" s="3">
        <v>249.21</v>
      </c>
      <c r="G13" s="4"/>
      <c r="H13" s="4"/>
      <c r="I13" s="4"/>
      <c r="J13" s="4"/>
      <c r="K13" s="2">
        <v>1</v>
      </c>
      <c r="L13" s="2" t="s">
        <v>204</v>
      </c>
      <c r="M13" s="3">
        <v>205.96</v>
      </c>
      <c r="N13" s="3">
        <v>249.21</v>
      </c>
      <c r="O13" s="4">
        <v>42656</v>
      </c>
      <c r="P13" s="2"/>
    </row>
    <row r="14" spans="1:16" ht="30" customHeight="1" x14ac:dyDescent="0.2">
      <c r="A14" s="12" t="s">
        <v>205</v>
      </c>
      <c r="B14" s="1" t="s">
        <v>206</v>
      </c>
      <c r="C14" s="2" t="s">
        <v>50</v>
      </c>
      <c r="D14" s="2" t="s">
        <v>2</v>
      </c>
      <c r="E14" s="3">
        <v>4491.67</v>
      </c>
      <c r="F14" s="3">
        <v>5434.92</v>
      </c>
      <c r="G14" s="4"/>
      <c r="H14" s="4"/>
      <c r="I14" s="4"/>
      <c r="J14" s="4"/>
      <c r="K14" s="2">
        <v>1</v>
      </c>
      <c r="L14" s="2" t="s">
        <v>204</v>
      </c>
      <c r="M14" s="3">
        <v>4491.67</v>
      </c>
      <c r="N14" s="3">
        <v>5434.92</v>
      </c>
      <c r="O14" s="4">
        <v>42646</v>
      </c>
      <c r="P14" s="2"/>
    </row>
    <row r="15" spans="1:16" ht="30" customHeight="1" x14ac:dyDescent="0.2">
      <c r="A15" s="12" t="s">
        <v>207</v>
      </c>
      <c r="B15" s="1" t="s">
        <v>208</v>
      </c>
      <c r="C15" s="2" t="s">
        <v>49</v>
      </c>
      <c r="D15" s="2" t="s">
        <v>58</v>
      </c>
      <c r="E15" s="3">
        <v>95925.62</v>
      </c>
      <c r="F15" s="3">
        <v>116070</v>
      </c>
      <c r="G15" s="4"/>
      <c r="H15" s="4"/>
      <c r="I15" s="4"/>
      <c r="J15" s="4"/>
      <c r="K15" s="2">
        <v>5</v>
      </c>
      <c r="L15" s="2" t="s">
        <v>209</v>
      </c>
      <c r="M15" s="3">
        <v>67612.210000000006</v>
      </c>
      <c r="N15" s="3">
        <v>81810.77</v>
      </c>
      <c r="O15" s="4">
        <v>42677</v>
      </c>
      <c r="P15" s="2">
        <v>6</v>
      </c>
    </row>
    <row r="16" spans="1:16" ht="30" customHeight="1" x14ac:dyDescent="0.2">
      <c r="A16" s="12" t="s">
        <v>210</v>
      </c>
      <c r="B16" s="1" t="s">
        <v>211</v>
      </c>
      <c r="C16" s="2" t="s">
        <v>49</v>
      </c>
      <c r="D16" s="2" t="s">
        <v>2</v>
      </c>
      <c r="E16" s="3">
        <v>37000</v>
      </c>
      <c r="F16" s="3">
        <v>44770</v>
      </c>
      <c r="G16" s="4"/>
      <c r="H16" s="4"/>
      <c r="I16" s="4"/>
      <c r="J16" s="4"/>
      <c r="K16" s="2">
        <v>1</v>
      </c>
      <c r="L16" s="2" t="s">
        <v>212</v>
      </c>
      <c r="M16" s="3">
        <v>33823</v>
      </c>
      <c r="N16" s="3">
        <v>40925.83</v>
      </c>
      <c r="O16" s="4">
        <v>42657</v>
      </c>
      <c r="P16" s="2">
        <v>4</v>
      </c>
    </row>
    <row r="17" spans="1:16" ht="30" customHeight="1" x14ac:dyDescent="0.2">
      <c r="A17" s="12" t="s">
        <v>213</v>
      </c>
      <c r="B17" s="1" t="s">
        <v>214</v>
      </c>
      <c r="C17" s="2" t="s">
        <v>48</v>
      </c>
      <c r="D17" s="2" t="s">
        <v>3</v>
      </c>
      <c r="E17" s="3">
        <v>4373657.18</v>
      </c>
      <c r="F17" s="3">
        <v>5292125.18</v>
      </c>
      <c r="G17" s="4">
        <v>42569</v>
      </c>
      <c r="H17" s="4">
        <v>42577</v>
      </c>
      <c r="I17" s="4">
        <v>42578</v>
      </c>
      <c r="J17" s="4"/>
      <c r="K17" s="2">
        <v>14</v>
      </c>
      <c r="L17" s="2" t="s">
        <v>215</v>
      </c>
      <c r="M17" s="3">
        <v>1632718.76</v>
      </c>
      <c r="N17" s="3">
        <v>1975589.7</v>
      </c>
      <c r="O17" s="4">
        <v>42657</v>
      </c>
      <c r="P17" s="2">
        <v>12</v>
      </c>
    </row>
    <row r="18" spans="1:16" ht="30" customHeight="1" x14ac:dyDescent="0.2">
      <c r="A18" s="12" t="s">
        <v>216</v>
      </c>
      <c r="B18" s="1" t="s">
        <v>217</v>
      </c>
      <c r="C18" s="2" t="s">
        <v>50</v>
      </c>
      <c r="D18" s="2" t="s">
        <v>2</v>
      </c>
      <c r="E18" s="3">
        <v>33.9</v>
      </c>
      <c r="F18" s="3">
        <v>41.02</v>
      </c>
      <c r="G18" s="4"/>
      <c r="H18" s="4"/>
      <c r="I18" s="4"/>
      <c r="J18" s="4"/>
      <c r="K18" s="2">
        <v>1</v>
      </c>
      <c r="L18" s="2" t="s">
        <v>56</v>
      </c>
      <c r="M18" s="3">
        <v>33.9</v>
      </c>
      <c r="N18" s="3">
        <v>41.02</v>
      </c>
      <c r="O18" s="4">
        <v>42654</v>
      </c>
      <c r="P18" s="2"/>
    </row>
    <row r="19" spans="1:16" ht="30" customHeight="1" x14ac:dyDescent="0.2">
      <c r="A19" s="12" t="s">
        <v>218</v>
      </c>
      <c r="B19" s="1" t="s">
        <v>53</v>
      </c>
      <c r="C19" s="2" t="s">
        <v>50</v>
      </c>
      <c r="D19" s="2" t="s">
        <v>2</v>
      </c>
      <c r="E19" s="3">
        <v>143.77000000000001</v>
      </c>
      <c r="F19" s="3">
        <v>173.96</v>
      </c>
      <c r="G19" s="4"/>
      <c r="H19" s="4"/>
      <c r="I19" s="4"/>
      <c r="J19" s="4"/>
      <c r="K19" s="2">
        <v>1</v>
      </c>
      <c r="L19" s="2" t="s">
        <v>204</v>
      </c>
      <c r="M19" s="3">
        <v>143.77000000000001</v>
      </c>
      <c r="N19" s="3">
        <v>173.96</v>
      </c>
      <c r="O19" s="4">
        <v>42654</v>
      </c>
      <c r="P19" s="2"/>
    </row>
    <row r="20" spans="1:16" ht="30" customHeight="1" x14ac:dyDescent="0.2">
      <c r="A20" s="12" t="s">
        <v>423</v>
      </c>
      <c r="B20" s="1" t="s">
        <v>219</v>
      </c>
      <c r="C20" s="2" t="s">
        <v>48</v>
      </c>
      <c r="D20" s="2" t="s">
        <v>3</v>
      </c>
      <c r="E20" s="3">
        <v>392751</v>
      </c>
      <c r="F20" s="3">
        <v>432026.1</v>
      </c>
      <c r="G20" s="4">
        <v>42560</v>
      </c>
      <c r="H20" s="4"/>
      <c r="I20" s="4">
        <v>42570</v>
      </c>
      <c r="J20" s="4"/>
      <c r="K20" s="2">
        <v>22</v>
      </c>
      <c r="L20" s="2" t="s">
        <v>220</v>
      </c>
      <c r="M20" s="3">
        <v>2.81</v>
      </c>
      <c r="N20" s="3">
        <v>3.09</v>
      </c>
      <c r="O20" s="4">
        <v>42674</v>
      </c>
      <c r="P20" s="2">
        <v>24</v>
      </c>
    </row>
    <row r="21" spans="1:16" ht="30" customHeight="1" x14ac:dyDescent="0.2">
      <c r="A21" s="12" t="s">
        <v>424</v>
      </c>
      <c r="B21" s="1" t="s">
        <v>219</v>
      </c>
      <c r="C21" s="2" t="s">
        <v>48</v>
      </c>
      <c r="D21" s="2" t="s">
        <v>3</v>
      </c>
      <c r="E21" s="3">
        <v>127929.28</v>
      </c>
      <c r="F21" s="3">
        <v>140722.21</v>
      </c>
      <c r="G21" s="4">
        <v>42560</v>
      </c>
      <c r="H21" s="4"/>
      <c r="I21" s="4">
        <v>42570</v>
      </c>
      <c r="J21" s="4"/>
      <c r="K21" s="2">
        <v>22</v>
      </c>
      <c r="L21" s="2" t="s">
        <v>221</v>
      </c>
      <c r="M21" s="3">
        <v>3.3</v>
      </c>
      <c r="N21" s="3">
        <v>3.63</v>
      </c>
      <c r="O21" s="4">
        <v>42674</v>
      </c>
      <c r="P21" s="2">
        <v>24</v>
      </c>
    </row>
    <row r="22" spans="1:16" ht="30" customHeight="1" x14ac:dyDescent="0.2">
      <c r="A22" s="12" t="s">
        <v>222</v>
      </c>
      <c r="B22" s="1" t="s">
        <v>223</v>
      </c>
      <c r="C22" s="2" t="s">
        <v>50</v>
      </c>
      <c r="D22" s="2" t="s">
        <v>2</v>
      </c>
      <c r="E22" s="3">
        <v>1921.62</v>
      </c>
      <c r="F22" s="3">
        <v>2325.16</v>
      </c>
      <c r="G22" s="4"/>
      <c r="H22" s="4"/>
      <c r="I22" s="4"/>
      <c r="J22" s="4"/>
      <c r="K22" s="2">
        <v>1</v>
      </c>
      <c r="L22" s="2" t="s">
        <v>51</v>
      </c>
      <c r="M22" s="3">
        <v>1921.62</v>
      </c>
      <c r="N22" s="3">
        <v>2325.16</v>
      </c>
      <c r="O22" s="4">
        <v>42670</v>
      </c>
      <c r="P22" s="2"/>
    </row>
    <row r="23" spans="1:16" ht="30" customHeight="1" x14ac:dyDescent="0.2">
      <c r="A23" s="12" t="s">
        <v>224</v>
      </c>
      <c r="B23" s="1" t="s">
        <v>225</v>
      </c>
      <c r="C23" s="2" t="s">
        <v>50</v>
      </c>
      <c r="D23" s="2" t="s">
        <v>2</v>
      </c>
      <c r="E23" s="3">
        <v>556.82000000000005</v>
      </c>
      <c r="F23" s="3">
        <v>673.75</v>
      </c>
      <c r="G23" s="4"/>
      <c r="H23" s="4"/>
      <c r="I23" s="4"/>
      <c r="J23" s="4"/>
      <c r="K23" s="2">
        <v>1</v>
      </c>
      <c r="L23" s="2" t="s">
        <v>52</v>
      </c>
      <c r="M23" s="3">
        <v>556.82000000000005</v>
      </c>
      <c r="N23" s="3">
        <v>673.75</v>
      </c>
      <c r="O23" s="4">
        <v>42682</v>
      </c>
      <c r="P23" s="2"/>
    </row>
    <row r="24" spans="1:16" ht="30" customHeight="1" x14ac:dyDescent="0.2">
      <c r="A24" s="12" t="s">
        <v>226</v>
      </c>
      <c r="B24" s="1" t="s">
        <v>227</v>
      </c>
      <c r="C24" s="2" t="s">
        <v>48</v>
      </c>
      <c r="D24" s="2" t="s">
        <v>2</v>
      </c>
      <c r="E24" s="3">
        <v>33057.85</v>
      </c>
      <c r="F24" s="3">
        <v>40000</v>
      </c>
      <c r="G24" s="4"/>
      <c r="H24" s="4"/>
      <c r="I24" s="4">
        <v>42615</v>
      </c>
      <c r="J24" s="4"/>
      <c r="K24" s="2">
        <v>1</v>
      </c>
      <c r="L24" s="2" t="s">
        <v>228</v>
      </c>
      <c r="M24" s="3">
        <v>32854.800000000003</v>
      </c>
      <c r="N24" s="3">
        <v>39754.31</v>
      </c>
      <c r="O24" s="4">
        <v>42669</v>
      </c>
      <c r="P24" s="2">
        <v>1</v>
      </c>
    </row>
    <row r="25" spans="1:16" ht="30" customHeight="1" x14ac:dyDescent="0.2">
      <c r="A25" s="12" t="s">
        <v>229</v>
      </c>
      <c r="B25" s="1" t="s">
        <v>230</v>
      </c>
      <c r="C25" s="2" t="s">
        <v>49</v>
      </c>
      <c r="D25" s="2" t="s">
        <v>2</v>
      </c>
      <c r="E25" s="3">
        <v>22608</v>
      </c>
      <c r="F25" s="3">
        <v>27355.68</v>
      </c>
      <c r="G25" s="4"/>
      <c r="H25" s="4"/>
      <c r="I25" s="4"/>
      <c r="J25" s="4"/>
      <c r="K25" s="2">
        <v>1</v>
      </c>
      <c r="L25" s="2" t="s">
        <v>231</v>
      </c>
      <c r="M25" s="3">
        <v>47842.27</v>
      </c>
      <c r="N25" s="3">
        <v>57889.15</v>
      </c>
      <c r="O25" s="4">
        <v>42669</v>
      </c>
      <c r="P25" s="2">
        <v>36</v>
      </c>
    </row>
    <row r="26" spans="1:16" ht="30" customHeight="1" x14ac:dyDescent="0.2">
      <c r="A26" s="12" t="s">
        <v>232</v>
      </c>
      <c r="B26" s="1" t="s">
        <v>233</v>
      </c>
      <c r="C26" s="2" t="s">
        <v>48</v>
      </c>
      <c r="D26" s="2" t="s">
        <v>3</v>
      </c>
      <c r="E26" s="3">
        <v>116912.5</v>
      </c>
      <c r="F26" s="3">
        <v>128603.75</v>
      </c>
      <c r="G26" s="4">
        <v>42584</v>
      </c>
      <c r="H26" s="4">
        <v>42588</v>
      </c>
      <c r="I26" s="4">
        <v>42594</v>
      </c>
      <c r="J26" s="4">
        <v>42584</v>
      </c>
      <c r="K26" s="2">
        <v>3</v>
      </c>
      <c r="L26" s="2" t="s">
        <v>220</v>
      </c>
      <c r="M26" s="3">
        <v>116912.5</v>
      </c>
      <c r="N26" s="3">
        <v>128603.75</v>
      </c>
      <c r="O26" s="4">
        <v>42674</v>
      </c>
      <c r="P26" s="2">
        <v>24</v>
      </c>
    </row>
    <row r="27" spans="1:16" ht="30" customHeight="1" x14ac:dyDescent="0.2">
      <c r="A27" s="12" t="s">
        <v>234</v>
      </c>
      <c r="B27" s="1" t="s">
        <v>235</v>
      </c>
      <c r="C27" s="2" t="s">
        <v>49</v>
      </c>
      <c r="D27" s="2" t="s">
        <v>3</v>
      </c>
      <c r="E27" s="3">
        <v>48491.44</v>
      </c>
      <c r="F27" s="3">
        <v>58674.64</v>
      </c>
      <c r="G27" s="4"/>
      <c r="H27" s="4"/>
      <c r="I27" s="4"/>
      <c r="J27" s="4"/>
      <c r="K27" s="2">
        <v>1</v>
      </c>
      <c r="L27" s="2" t="s">
        <v>236</v>
      </c>
      <c r="M27" s="3">
        <v>48491.44</v>
      </c>
      <c r="N27" s="3">
        <v>58674.64</v>
      </c>
      <c r="O27" s="4">
        <v>42657</v>
      </c>
      <c r="P27" s="2">
        <v>12</v>
      </c>
    </row>
    <row r="28" spans="1:16" ht="30" customHeight="1" x14ac:dyDescent="0.2">
      <c r="A28" s="12" t="s">
        <v>237</v>
      </c>
      <c r="B28" s="1" t="s">
        <v>238</v>
      </c>
      <c r="C28" s="2" t="s">
        <v>427</v>
      </c>
      <c r="D28" s="2" t="s">
        <v>2</v>
      </c>
      <c r="E28" s="3">
        <v>80</v>
      </c>
      <c r="F28" s="3">
        <v>96.8</v>
      </c>
      <c r="G28" s="4"/>
      <c r="H28" s="4"/>
      <c r="I28" s="4"/>
      <c r="J28" s="4"/>
      <c r="K28" s="2">
        <v>1</v>
      </c>
      <c r="L28" s="2" t="s">
        <v>52</v>
      </c>
      <c r="M28" s="3">
        <v>80</v>
      </c>
      <c r="N28" s="3">
        <v>96.8</v>
      </c>
      <c r="O28" s="4">
        <v>42671</v>
      </c>
      <c r="P28" s="2"/>
    </row>
    <row r="29" spans="1:16" ht="30" customHeight="1" x14ac:dyDescent="0.2">
      <c r="A29" s="12" t="s">
        <v>239</v>
      </c>
      <c r="B29" s="1" t="s">
        <v>164</v>
      </c>
      <c r="C29" s="2" t="s">
        <v>50</v>
      </c>
      <c r="D29" s="2" t="s">
        <v>2</v>
      </c>
      <c r="E29" s="3">
        <v>49.59</v>
      </c>
      <c r="F29" s="3">
        <v>60</v>
      </c>
      <c r="G29" s="4"/>
      <c r="H29" s="4"/>
      <c r="I29" s="4"/>
      <c r="J29" s="4"/>
      <c r="K29" s="2">
        <v>1</v>
      </c>
      <c r="L29" s="2" t="s">
        <v>51</v>
      </c>
      <c r="M29" s="3">
        <v>49.59</v>
      </c>
      <c r="N29" s="3">
        <v>60</v>
      </c>
      <c r="O29" s="4">
        <v>42682</v>
      </c>
      <c r="P29" s="2"/>
    </row>
    <row r="30" spans="1:16" ht="30" customHeight="1" x14ac:dyDescent="0.2">
      <c r="A30" s="12" t="s">
        <v>240</v>
      </c>
      <c r="B30" s="1" t="s">
        <v>241</v>
      </c>
      <c r="C30" s="2" t="s">
        <v>50</v>
      </c>
      <c r="D30" s="2" t="s">
        <v>2</v>
      </c>
      <c r="E30" s="3">
        <v>56.2</v>
      </c>
      <c r="F30" s="3">
        <v>68</v>
      </c>
      <c r="G30" s="4"/>
      <c r="H30" s="4"/>
      <c r="I30" s="4"/>
      <c r="J30" s="4"/>
      <c r="K30" s="2">
        <v>1</v>
      </c>
      <c r="L30" s="2" t="s">
        <v>51</v>
      </c>
      <c r="M30" s="3">
        <v>56.2</v>
      </c>
      <c r="N30" s="3">
        <v>68</v>
      </c>
      <c r="O30" s="4">
        <v>42726</v>
      </c>
      <c r="P30" s="2"/>
    </row>
    <row r="31" spans="1:16" ht="30" customHeight="1" x14ac:dyDescent="0.2">
      <c r="A31" s="12" t="s">
        <v>242</v>
      </c>
      <c r="B31" s="1" t="s">
        <v>243</v>
      </c>
      <c r="C31" s="2" t="s">
        <v>48</v>
      </c>
      <c r="D31" s="2" t="s">
        <v>2</v>
      </c>
      <c r="E31" s="3">
        <v>150448.65</v>
      </c>
      <c r="F31" s="3">
        <v>182042.88</v>
      </c>
      <c r="G31" s="4"/>
      <c r="H31" s="4"/>
      <c r="I31" s="4">
        <v>42591</v>
      </c>
      <c r="J31" s="4">
        <v>42591</v>
      </c>
      <c r="K31" s="2">
        <v>1</v>
      </c>
      <c r="L31" s="2" t="s">
        <v>244</v>
      </c>
      <c r="M31" s="3">
        <v>139105.56</v>
      </c>
      <c r="N31" s="3">
        <v>168317.73</v>
      </c>
      <c r="O31" s="4">
        <v>42689</v>
      </c>
      <c r="P31" s="2">
        <v>1</v>
      </c>
    </row>
    <row r="32" spans="1:16" ht="30" customHeight="1" x14ac:dyDescent="0.2">
      <c r="A32" s="12" t="s">
        <v>245</v>
      </c>
      <c r="B32" s="1" t="s">
        <v>246</v>
      </c>
      <c r="C32" s="2" t="s">
        <v>48</v>
      </c>
      <c r="D32" s="2" t="s">
        <v>247</v>
      </c>
      <c r="E32" s="3">
        <v>0</v>
      </c>
      <c r="F32" s="3">
        <v>0</v>
      </c>
      <c r="G32" s="4"/>
      <c r="H32" s="4"/>
      <c r="I32" s="4">
        <v>42590</v>
      </c>
      <c r="J32" s="4"/>
      <c r="K32" s="2">
        <v>4</v>
      </c>
      <c r="L32" s="2" t="s">
        <v>248</v>
      </c>
      <c r="M32" s="3">
        <v>7200</v>
      </c>
      <c r="N32" s="3">
        <v>8712</v>
      </c>
      <c r="O32" s="4">
        <v>42681</v>
      </c>
      <c r="P32" s="2">
        <v>24</v>
      </c>
    </row>
    <row r="33" spans="1:16" ht="30" customHeight="1" x14ac:dyDescent="0.2">
      <c r="A33" s="12" t="s">
        <v>249</v>
      </c>
      <c r="B33" s="1" t="s">
        <v>250</v>
      </c>
      <c r="C33" s="2" t="s">
        <v>49</v>
      </c>
      <c r="D33" s="2" t="s">
        <v>58</v>
      </c>
      <c r="E33" s="3">
        <v>95266.12</v>
      </c>
      <c r="F33" s="3">
        <v>115272.01</v>
      </c>
      <c r="G33" s="4"/>
      <c r="H33" s="4"/>
      <c r="I33" s="4"/>
      <c r="J33" s="4"/>
      <c r="K33" s="2">
        <v>12</v>
      </c>
      <c r="L33" s="2" t="s">
        <v>251</v>
      </c>
      <c r="M33" s="3">
        <v>79745</v>
      </c>
      <c r="N33" s="3">
        <v>96491.45</v>
      </c>
      <c r="O33" s="4">
        <v>42703</v>
      </c>
      <c r="P33" s="2">
        <v>6</v>
      </c>
    </row>
    <row r="34" spans="1:16" ht="30" customHeight="1" x14ac:dyDescent="0.2">
      <c r="A34" s="12" t="s">
        <v>252</v>
      </c>
      <c r="B34" s="1" t="s">
        <v>253</v>
      </c>
      <c r="C34" s="2" t="s">
        <v>49</v>
      </c>
      <c r="D34" s="2" t="s">
        <v>58</v>
      </c>
      <c r="E34" s="3">
        <v>54545.45</v>
      </c>
      <c r="F34" s="3">
        <v>65999.990000000005</v>
      </c>
      <c r="G34" s="4"/>
      <c r="H34" s="4"/>
      <c r="I34" s="4"/>
      <c r="J34" s="4"/>
      <c r="K34" s="2">
        <v>7</v>
      </c>
      <c r="L34" s="2" t="s">
        <v>254</v>
      </c>
      <c r="M34" s="3">
        <v>49371.55</v>
      </c>
      <c r="N34" s="3">
        <v>59739.58</v>
      </c>
      <c r="O34" s="4">
        <v>42724</v>
      </c>
      <c r="P34" s="2">
        <v>2</v>
      </c>
    </row>
    <row r="35" spans="1:16" ht="30" customHeight="1" x14ac:dyDescent="0.2">
      <c r="A35" s="12" t="s">
        <v>255</v>
      </c>
      <c r="B35" s="1" t="s">
        <v>256</v>
      </c>
      <c r="C35" s="2" t="s">
        <v>50</v>
      </c>
      <c r="D35" s="2" t="s">
        <v>2</v>
      </c>
      <c r="E35" s="3">
        <v>1830</v>
      </c>
      <c r="F35" s="3">
        <v>2214.3000000000002</v>
      </c>
      <c r="G35" s="4"/>
      <c r="H35" s="4"/>
      <c r="I35" s="4"/>
      <c r="J35" s="4"/>
      <c r="K35" s="2">
        <v>1</v>
      </c>
      <c r="L35" s="2" t="s">
        <v>257</v>
      </c>
      <c r="M35" s="3">
        <v>1830</v>
      </c>
      <c r="N35" s="3">
        <v>2214.3000000000002</v>
      </c>
      <c r="O35" s="4">
        <v>42677</v>
      </c>
      <c r="P35" s="2"/>
    </row>
    <row r="36" spans="1:16" ht="30" customHeight="1" x14ac:dyDescent="0.2">
      <c r="A36" s="12" t="s">
        <v>258</v>
      </c>
      <c r="B36" s="1" t="s">
        <v>259</v>
      </c>
      <c r="C36" s="2" t="s">
        <v>48</v>
      </c>
      <c r="D36" s="2" t="s">
        <v>2</v>
      </c>
      <c r="E36" s="3">
        <v>30000</v>
      </c>
      <c r="F36" s="3">
        <v>36300</v>
      </c>
      <c r="G36" s="4"/>
      <c r="H36" s="4"/>
      <c r="I36" s="4">
        <v>42615</v>
      </c>
      <c r="J36" s="4">
        <v>42615</v>
      </c>
      <c r="K36" s="2">
        <v>9</v>
      </c>
      <c r="L36" s="2" t="s">
        <v>260</v>
      </c>
      <c r="M36" s="3">
        <v>17497.25</v>
      </c>
      <c r="N36" s="3">
        <v>21171.67</v>
      </c>
      <c r="O36" s="4">
        <v>42653</v>
      </c>
      <c r="P36" s="2">
        <v>1</v>
      </c>
    </row>
    <row r="37" spans="1:16" ht="30" customHeight="1" x14ac:dyDescent="0.2">
      <c r="A37" s="12" t="s">
        <v>261</v>
      </c>
      <c r="B37" s="1" t="s">
        <v>262</v>
      </c>
      <c r="C37" s="2" t="s">
        <v>50</v>
      </c>
      <c r="D37" s="2" t="s">
        <v>2</v>
      </c>
      <c r="E37" s="3">
        <v>103.31</v>
      </c>
      <c r="F37" s="3">
        <v>125.01</v>
      </c>
      <c r="G37" s="4"/>
      <c r="H37" s="4"/>
      <c r="I37" s="4"/>
      <c r="J37" s="4"/>
      <c r="K37" s="2">
        <v>1</v>
      </c>
      <c r="L37" s="2" t="s">
        <v>263</v>
      </c>
      <c r="M37" s="3">
        <v>103.31</v>
      </c>
      <c r="N37" s="3">
        <v>125.01</v>
      </c>
      <c r="O37" s="4">
        <v>42654</v>
      </c>
      <c r="P37" s="2"/>
    </row>
    <row r="38" spans="1:16" ht="30" customHeight="1" x14ac:dyDescent="0.2">
      <c r="A38" s="12" t="s">
        <v>264</v>
      </c>
      <c r="B38" s="1" t="s">
        <v>265</v>
      </c>
      <c r="C38" s="2" t="s">
        <v>49</v>
      </c>
      <c r="D38" s="2" t="s">
        <v>3</v>
      </c>
      <c r="E38" s="3">
        <v>493920</v>
      </c>
      <c r="F38" s="3">
        <v>597643.19999999995</v>
      </c>
      <c r="G38" s="4"/>
      <c r="H38" s="4"/>
      <c r="I38" s="4"/>
      <c r="J38" s="4"/>
      <c r="K38" s="2">
        <v>1</v>
      </c>
      <c r="L38" s="2" t="s">
        <v>266</v>
      </c>
      <c r="M38" s="3">
        <v>493920</v>
      </c>
      <c r="N38" s="3">
        <v>597643.19999999995</v>
      </c>
      <c r="O38" s="4">
        <v>42681</v>
      </c>
      <c r="P38" s="2">
        <v>24</v>
      </c>
    </row>
    <row r="39" spans="1:16" ht="30" customHeight="1" x14ac:dyDescent="0.2">
      <c r="A39" s="12" t="s">
        <v>267</v>
      </c>
      <c r="B39" s="1" t="s">
        <v>268</v>
      </c>
      <c r="C39" s="2" t="s">
        <v>48</v>
      </c>
      <c r="D39" s="2" t="s">
        <v>3</v>
      </c>
      <c r="E39" s="3">
        <v>79325</v>
      </c>
      <c r="F39" s="3">
        <v>79325</v>
      </c>
      <c r="G39" s="4"/>
      <c r="H39" s="4"/>
      <c r="I39" s="4">
        <v>42621</v>
      </c>
      <c r="J39" s="4"/>
      <c r="K39" s="2">
        <v>1</v>
      </c>
      <c r="L39" s="2" t="s">
        <v>269</v>
      </c>
      <c r="M39" s="3">
        <v>78900</v>
      </c>
      <c r="N39" s="3">
        <v>78900</v>
      </c>
      <c r="O39" s="4">
        <v>42669</v>
      </c>
      <c r="P39" s="2">
        <v>9</v>
      </c>
    </row>
    <row r="40" spans="1:16" ht="30" customHeight="1" x14ac:dyDescent="0.2">
      <c r="A40" s="12" t="s">
        <v>270</v>
      </c>
      <c r="B40" s="1" t="s">
        <v>271</v>
      </c>
      <c r="C40" s="2" t="s">
        <v>49</v>
      </c>
      <c r="D40" s="2" t="s">
        <v>2</v>
      </c>
      <c r="E40" s="3">
        <v>40000</v>
      </c>
      <c r="F40" s="3">
        <v>40000</v>
      </c>
      <c r="G40" s="4"/>
      <c r="H40" s="4"/>
      <c r="I40" s="4"/>
      <c r="J40" s="4"/>
      <c r="K40" s="2">
        <v>1</v>
      </c>
      <c r="L40" s="2" t="s">
        <v>272</v>
      </c>
      <c r="M40" s="3">
        <v>40000</v>
      </c>
      <c r="N40" s="3">
        <v>40000</v>
      </c>
      <c r="O40" s="4">
        <v>42713</v>
      </c>
      <c r="P40" s="2">
        <v>1</v>
      </c>
    </row>
    <row r="41" spans="1:16" ht="30" customHeight="1" x14ac:dyDescent="0.2">
      <c r="A41" s="12" t="s">
        <v>273</v>
      </c>
      <c r="B41" s="1" t="s">
        <v>274</v>
      </c>
      <c r="C41" s="2" t="s">
        <v>50</v>
      </c>
      <c r="D41" s="2" t="s">
        <v>2</v>
      </c>
      <c r="E41" s="3">
        <v>272.66000000000003</v>
      </c>
      <c r="F41" s="3">
        <v>283.57</v>
      </c>
      <c r="G41" s="4"/>
      <c r="H41" s="4"/>
      <c r="I41" s="4"/>
      <c r="J41" s="4"/>
      <c r="K41" s="2">
        <v>1</v>
      </c>
      <c r="L41" s="2" t="s">
        <v>275</v>
      </c>
      <c r="M41" s="3">
        <v>272.66000000000003</v>
      </c>
      <c r="N41" s="3">
        <v>283.57</v>
      </c>
      <c r="O41" s="4">
        <v>42709</v>
      </c>
      <c r="P41" s="2"/>
    </row>
    <row r="42" spans="1:16" ht="30" customHeight="1" x14ac:dyDescent="0.2">
      <c r="A42" s="12" t="s">
        <v>276</v>
      </c>
      <c r="B42" s="1" t="s">
        <v>277</v>
      </c>
      <c r="C42" s="2" t="s">
        <v>427</v>
      </c>
      <c r="D42" s="2" t="s">
        <v>2</v>
      </c>
      <c r="E42" s="3">
        <v>2275.59</v>
      </c>
      <c r="F42" s="3">
        <v>2753.46</v>
      </c>
      <c r="G42" s="4"/>
      <c r="H42" s="4"/>
      <c r="I42" s="4"/>
      <c r="J42" s="4"/>
      <c r="K42" s="2">
        <v>1</v>
      </c>
      <c r="L42" s="2" t="s">
        <v>52</v>
      </c>
      <c r="M42" s="3">
        <v>2275.59</v>
      </c>
      <c r="N42" s="3">
        <v>2753.46</v>
      </c>
      <c r="O42" s="4">
        <v>42682</v>
      </c>
      <c r="P42" s="2"/>
    </row>
    <row r="43" spans="1:16" ht="30" customHeight="1" x14ac:dyDescent="0.2">
      <c r="A43" s="12" t="s">
        <v>278</v>
      </c>
      <c r="B43" s="1" t="s">
        <v>279</v>
      </c>
      <c r="C43" s="2" t="s">
        <v>50</v>
      </c>
      <c r="D43" s="2" t="s">
        <v>2</v>
      </c>
      <c r="E43" s="3">
        <v>3707.66</v>
      </c>
      <c r="F43" s="3">
        <v>4486.2700000000004</v>
      </c>
      <c r="G43" s="4"/>
      <c r="H43" s="4"/>
      <c r="I43" s="4"/>
      <c r="J43" s="4"/>
      <c r="K43" s="2">
        <v>1</v>
      </c>
      <c r="L43" s="2" t="s">
        <v>52</v>
      </c>
      <c r="M43" s="3">
        <v>3707.66</v>
      </c>
      <c r="N43" s="3">
        <v>4486.2700000000004</v>
      </c>
      <c r="O43" s="4">
        <v>42685</v>
      </c>
      <c r="P43" s="2"/>
    </row>
    <row r="44" spans="1:16" ht="30" customHeight="1" x14ac:dyDescent="0.2">
      <c r="A44" s="12" t="s">
        <v>280</v>
      </c>
      <c r="B44" s="1" t="s">
        <v>281</v>
      </c>
      <c r="C44" s="2" t="s">
        <v>282</v>
      </c>
      <c r="D44" s="2" t="s">
        <v>2</v>
      </c>
      <c r="E44" s="3">
        <v>24793.39</v>
      </c>
      <c r="F44" s="3">
        <v>30000</v>
      </c>
      <c r="G44" s="4"/>
      <c r="H44" s="4"/>
      <c r="I44" s="4"/>
      <c r="J44" s="4"/>
      <c r="K44" s="2">
        <v>1</v>
      </c>
      <c r="L44" s="2" t="s">
        <v>283</v>
      </c>
      <c r="M44" s="3">
        <v>24793.39</v>
      </c>
      <c r="N44" s="3">
        <v>30000</v>
      </c>
      <c r="O44" s="4">
        <v>42677</v>
      </c>
      <c r="P44" s="2"/>
    </row>
    <row r="45" spans="1:16" ht="30" customHeight="1" x14ac:dyDescent="0.2">
      <c r="A45" s="12" t="s">
        <v>284</v>
      </c>
      <c r="B45" s="1" t="s">
        <v>285</v>
      </c>
      <c r="C45" s="2" t="s">
        <v>282</v>
      </c>
      <c r="D45" s="2" t="s">
        <v>2</v>
      </c>
      <c r="E45" s="3">
        <v>24793.39</v>
      </c>
      <c r="F45" s="3">
        <v>30000</v>
      </c>
      <c r="G45" s="4"/>
      <c r="H45" s="4"/>
      <c r="I45" s="4"/>
      <c r="J45" s="4"/>
      <c r="K45" s="2">
        <v>1</v>
      </c>
      <c r="L45" s="2" t="s">
        <v>283</v>
      </c>
      <c r="M45" s="3">
        <v>24793.39</v>
      </c>
      <c r="N45" s="3">
        <v>30000</v>
      </c>
      <c r="O45" s="4">
        <v>42732</v>
      </c>
      <c r="P45" s="2"/>
    </row>
    <row r="46" spans="1:16" ht="30" customHeight="1" x14ac:dyDescent="0.2">
      <c r="A46" s="12" t="s">
        <v>286</v>
      </c>
      <c r="B46" s="1" t="s">
        <v>287</v>
      </c>
      <c r="C46" s="2" t="s">
        <v>50</v>
      </c>
      <c r="D46" s="2" t="s">
        <v>2</v>
      </c>
      <c r="E46" s="3">
        <v>667.2</v>
      </c>
      <c r="F46" s="3">
        <v>807.31</v>
      </c>
      <c r="G46" s="4"/>
      <c r="H46" s="4"/>
      <c r="I46" s="4"/>
      <c r="J46" s="4"/>
      <c r="K46" s="2">
        <v>1</v>
      </c>
      <c r="L46" s="2" t="s">
        <v>190</v>
      </c>
      <c r="M46" s="3">
        <v>667.2</v>
      </c>
      <c r="N46" s="3">
        <v>807.31</v>
      </c>
      <c r="O46" s="4">
        <v>42692</v>
      </c>
      <c r="P46" s="2"/>
    </row>
    <row r="47" spans="1:16" ht="30" customHeight="1" x14ac:dyDescent="0.2">
      <c r="A47" s="12" t="s">
        <v>288</v>
      </c>
      <c r="B47" s="1" t="s">
        <v>289</v>
      </c>
      <c r="C47" s="2" t="s">
        <v>4</v>
      </c>
      <c r="D47" s="2" t="s">
        <v>3</v>
      </c>
      <c r="E47" s="3">
        <v>17140</v>
      </c>
      <c r="F47" s="3">
        <v>20739.400000000001</v>
      </c>
      <c r="G47" s="4"/>
      <c r="H47" s="4"/>
      <c r="I47" s="4"/>
      <c r="J47" s="4"/>
      <c r="K47" s="2">
        <v>1</v>
      </c>
      <c r="L47" s="2" t="s">
        <v>290</v>
      </c>
      <c r="M47" s="3">
        <v>17140</v>
      </c>
      <c r="N47" s="3">
        <v>20739.400000000001</v>
      </c>
      <c r="O47" s="4">
        <v>42649</v>
      </c>
      <c r="P47" s="2"/>
    </row>
    <row r="48" spans="1:16" ht="30" customHeight="1" x14ac:dyDescent="0.2">
      <c r="A48" s="12" t="s">
        <v>291</v>
      </c>
      <c r="B48" s="1" t="s">
        <v>292</v>
      </c>
      <c r="C48" s="2" t="s">
        <v>427</v>
      </c>
      <c r="D48" s="2" t="s">
        <v>2</v>
      </c>
      <c r="E48" s="3">
        <v>196.84</v>
      </c>
      <c r="F48" s="3">
        <v>238.18</v>
      </c>
      <c r="G48" s="4"/>
      <c r="H48" s="4"/>
      <c r="I48" s="4"/>
      <c r="J48" s="4"/>
      <c r="K48" s="2">
        <v>1</v>
      </c>
      <c r="L48" s="2" t="s">
        <v>52</v>
      </c>
      <c r="M48" s="3">
        <v>196.84</v>
      </c>
      <c r="N48" s="3">
        <v>238.18</v>
      </c>
      <c r="O48" s="4">
        <v>42682</v>
      </c>
      <c r="P48" s="2"/>
    </row>
    <row r="49" spans="1:16" ht="30" customHeight="1" x14ac:dyDescent="0.2">
      <c r="A49" s="12" t="s">
        <v>425</v>
      </c>
      <c r="B49" s="1" t="s">
        <v>223</v>
      </c>
      <c r="C49" s="2" t="s">
        <v>50</v>
      </c>
      <c r="D49" s="2" t="s">
        <v>2</v>
      </c>
      <c r="E49" s="3">
        <v>947.24</v>
      </c>
      <c r="F49" s="3">
        <v>1146.1600000000001</v>
      </c>
      <c r="G49" s="4"/>
      <c r="H49" s="4"/>
      <c r="I49" s="4"/>
      <c r="J49" s="4"/>
      <c r="K49" s="2">
        <v>1</v>
      </c>
      <c r="L49" s="2" t="s">
        <v>59</v>
      </c>
      <c r="M49" s="3">
        <v>947.24</v>
      </c>
      <c r="N49" s="3">
        <v>1146.1600000000001</v>
      </c>
      <c r="O49" s="4">
        <v>42683</v>
      </c>
      <c r="P49" s="2"/>
    </row>
    <row r="50" spans="1:16" ht="30" customHeight="1" x14ac:dyDescent="0.2">
      <c r="A50" s="12" t="s">
        <v>426</v>
      </c>
      <c r="B50" s="1" t="s">
        <v>223</v>
      </c>
      <c r="C50" s="2" t="s">
        <v>50</v>
      </c>
      <c r="D50" s="2" t="s">
        <v>2</v>
      </c>
      <c r="E50" s="3">
        <v>2386.5300000000002</v>
      </c>
      <c r="F50" s="3">
        <v>2887.7</v>
      </c>
      <c r="G50" s="4"/>
      <c r="H50" s="4"/>
      <c r="I50" s="4"/>
      <c r="J50" s="4"/>
      <c r="K50" s="2">
        <v>1</v>
      </c>
      <c r="L50" s="2" t="s">
        <v>52</v>
      </c>
      <c r="M50" s="3">
        <v>2386.5300000000002</v>
      </c>
      <c r="N50" s="3">
        <v>2887.7</v>
      </c>
      <c r="O50" s="4">
        <v>42683</v>
      </c>
      <c r="P50" s="2"/>
    </row>
    <row r="51" spans="1:16" ht="30" customHeight="1" x14ac:dyDescent="0.2">
      <c r="A51" s="12" t="s">
        <v>293</v>
      </c>
      <c r="B51" s="1" t="s">
        <v>294</v>
      </c>
      <c r="C51" s="2" t="s">
        <v>427</v>
      </c>
      <c r="D51" s="2" t="s">
        <v>2</v>
      </c>
      <c r="E51" s="3">
        <v>188.16</v>
      </c>
      <c r="F51" s="3">
        <v>227.67</v>
      </c>
      <c r="G51" s="4"/>
      <c r="H51" s="4"/>
      <c r="I51" s="4"/>
      <c r="J51" s="4"/>
      <c r="K51" s="2">
        <v>1</v>
      </c>
      <c r="L51" s="2" t="s">
        <v>52</v>
      </c>
      <c r="M51" s="3">
        <v>188.16</v>
      </c>
      <c r="N51" s="3">
        <v>227.67</v>
      </c>
      <c r="O51" s="4">
        <v>42723</v>
      </c>
      <c r="P51" s="2"/>
    </row>
    <row r="52" spans="1:16" ht="30" customHeight="1" x14ac:dyDescent="0.2">
      <c r="A52" s="12" t="s">
        <v>295</v>
      </c>
      <c r="B52" s="1" t="s">
        <v>296</v>
      </c>
      <c r="C52" s="2" t="s">
        <v>48</v>
      </c>
      <c r="D52" s="2" t="s">
        <v>3</v>
      </c>
      <c r="E52" s="3">
        <v>82644.55</v>
      </c>
      <c r="F52" s="3">
        <v>99999.91</v>
      </c>
      <c r="G52" s="4"/>
      <c r="H52" s="4"/>
      <c r="I52" s="4">
        <v>42664</v>
      </c>
      <c r="J52" s="4"/>
      <c r="K52" s="2">
        <v>11</v>
      </c>
      <c r="L52" s="2" t="s">
        <v>297</v>
      </c>
      <c r="M52" s="3">
        <v>61000</v>
      </c>
      <c r="N52" s="3">
        <v>73810</v>
      </c>
      <c r="O52" s="4">
        <v>42727</v>
      </c>
      <c r="P52" s="2">
        <v>0</v>
      </c>
    </row>
    <row r="53" spans="1:16" ht="30" customHeight="1" x14ac:dyDescent="0.2">
      <c r="A53" s="12" t="s">
        <v>298</v>
      </c>
      <c r="B53" s="1" t="s">
        <v>299</v>
      </c>
      <c r="C53" s="2" t="s">
        <v>50</v>
      </c>
      <c r="D53" s="2" t="s">
        <v>2</v>
      </c>
      <c r="E53" s="3">
        <v>155.37</v>
      </c>
      <c r="F53" s="3">
        <v>188</v>
      </c>
      <c r="G53" s="4"/>
      <c r="H53" s="4"/>
      <c r="I53" s="4"/>
      <c r="J53" s="4"/>
      <c r="K53" s="2">
        <v>1</v>
      </c>
      <c r="L53" s="2" t="s">
        <v>51</v>
      </c>
      <c r="M53" s="3">
        <v>155.37</v>
      </c>
      <c r="N53" s="3">
        <v>188</v>
      </c>
      <c r="O53" s="4">
        <v>42705</v>
      </c>
      <c r="P53" s="2"/>
    </row>
    <row r="54" spans="1:16" ht="30" customHeight="1" x14ac:dyDescent="0.2">
      <c r="A54" s="12" t="s">
        <v>300</v>
      </c>
      <c r="B54" s="1" t="s">
        <v>301</v>
      </c>
      <c r="C54" s="2" t="s">
        <v>49</v>
      </c>
      <c r="D54" s="2" t="s">
        <v>3</v>
      </c>
      <c r="E54" s="3">
        <v>16500</v>
      </c>
      <c r="F54" s="3">
        <v>16500</v>
      </c>
      <c r="G54" s="4"/>
      <c r="H54" s="4"/>
      <c r="I54" s="4"/>
      <c r="J54" s="4"/>
      <c r="K54" s="2">
        <v>2</v>
      </c>
      <c r="L54" s="2" t="s">
        <v>302</v>
      </c>
      <c r="M54" s="3">
        <v>16500</v>
      </c>
      <c r="N54" s="3">
        <v>16500</v>
      </c>
      <c r="O54" s="4">
        <v>42731</v>
      </c>
      <c r="P54" s="2">
        <v>12</v>
      </c>
    </row>
    <row r="55" spans="1:16" ht="30" customHeight="1" x14ac:dyDescent="0.2">
      <c r="A55" s="12" t="s">
        <v>303</v>
      </c>
      <c r="B55" s="1" t="s">
        <v>304</v>
      </c>
      <c r="C55" s="2" t="s">
        <v>50</v>
      </c>
      <c r="D55" s="2" t="s">
        <v>2</v>
      </c>
      <c r="E55" s="3">
        <v>52.06</v>
      </c>
      <c r="F55" s="3">
        <v>62.99</v>
      </c>
      <c r="G55" s="4"/>
      <c r="H55" s="4"/>
      <c r="I55" s="4"/>
      <c r="J55" s="4"/>
      <c r="K55" s="2">
        <v>1</v>
      </c>
      <c r="L55" s="2" t="s">
        <v>51</v>
      </c>
      <c r="M55" s="3">
        <v>52.06</v>
      </c>
      <c r="N55" s="3">
        <v>62.99</v>
      </c>
      <c r="O55" s="4">
        <v>42685</v>
      </c>
      <c r="P55" s="2"/>
    </row>
    <row r="56" spans="1:16" ht="30" customHeight="1" x14ac:dyDescent="0.2">
      <c r="A56" s="12" t="s">
        <v>305</v>
      </c>
      <c r="B56" s="1" t="s">
        <v>306</v>
      </c>
      <c r="C56" s="2" t="s">
        <v>50</v>
      </c>
      <c r="D56" s="2" t="s">
        <v>2</v>
      </c>
      <c r="E56" s="3">
        <v>1870</v>
      </c>
      <c r="F56" s="3">
        <v>2262.6999999999998</v>
      </c>
      <c r="G56" s="4"/>
      <c r="H56" s="4"/>
      <c r="I56" s="4"/>
      <c r="J56" s="4"/>
      <c r="K56" s="2">
        <v>1</v>
      </c>
      <c r="L56" s="2" t="s">
        <v>307</v>
      </c>
      <c r="M56" s="3">
        <v>1870</v>
      </c>
      <c r="N56" s="3">
        <v>2262.6999999999998</v>
      </c>
      <c r="O56" s="4">
        <v>42723</v>
      </c>
      <c r="P56" s="2"/>
    </row>
    <row r="57" spans="1:16" ht="30" customHeight="1" x14ac:dyDescent="0.2">
      <c r="A57" s="12" t="s">
        <v>308</v>
      </c>
      <c r="B57" s="1" t="s">
        <v>309</v>
      </c>
      <c r="C57" s="2" t="s">
        <v>50</v>
      </c>
      <c r="D57" s="2" t="s">
        <v>2</v>
      </c>
      <c r="E57" s="3">
        <v>468.19</v>
      </c>
      <c r="F57" s="3">
        <v>566.51</v>
      </c>
      <c r="G57" s="4"/>
      <c r="H57" s="4"/>
      <c r="I57" s="4"/>
      <c r="J57" s="4"/>
      <c r="K57" s="2">
        <v>1</v>
      </c>
      <c r="L57" s="2" t="s">
        <v>310</v>
      </c>
      <c r="M57" s="3">
        <v>468.19</v>
      </c>
      <c r="N57" s="3">
        <v>566.51</v>
      </c>
      <c r="O57" s="4">
        <v>42660</v>
      </c>
      <c r="P57" s="2"/>
    </row>
    <row r="58" spans="1:16" ht="30" customHeight="1" x14ac:dyDescent="0.2">
      <c r="A58" s="12" t="s">
        <v>311</v>
      </c>
      <c r="B58" s="1" t="s">
        <v>312</v>
      </c>
      <c r="C58" s="2" t="s">
        <v>49</v>
      </c>
      <c r="D58" s="2" t="s">
        <v>3</v>
      </c>
      <c r="E58" s="3">
        <v>39219.599999999999</v>
      </c>
      <c r="F58" s="3">
        <v>47455.72</v>
      </c>
      <c r="G58" s="4"/>
      <c r="H58" s="4"/>
      <c r="I58" s="4"/>
      <c r="J58" s="4"/>
      <c r="K58" s="2">
        <v>1</v>
      </c>
      <c r="L58" s="2" t="s">
        <v>313</v>
      </c>
      <c r="M58" s="3">
        <v>39000</v>
      </c>
      <c r="N58" s="3">
        <v>47190</v>
      </c>
      <c r="O58" s="4">
        <v>42720</v>
      </c>
      <c r="P58" s="2">
        <v>12</v>
      </c>
    </row>
    <row r="59" spans="1:16" ht="30" customHeight="1" x14ac:dyDescent="0.2">
      <c r="A59" s="12" t="s">
        <v>314</v>
      </c>
      <c r="B59" s="1" t="s">
        <v>315</v>
      </c>
      <c r="C59" s="2" t="s">
        <v>4</v>
      </c>
      <c r="D59" s="2" t="s">
        <v>3</v>
      </c>
      <c r="E59" s="3">
        <v>17850</v>
      </c>
      <c r="F59" s="3">
        <v>17850</v>
      </c>
      <c r="G59" s="4"/>
      <c r="H59" s="4"/>
      <c r="I59" s="4"/>
      <c r="J59" s="4"/>
      <c r="K59" s="2">
        <v>1</v>
      </c>
      <c r="L59" s="2" t="s">
        <v>316</v>
      </c>
      <c r="M59" s="3">
        <v>17850</v>
      </c>
      <c r="N59" s="3">
        <v>17850</v>
      </c>
      <c r="O59" s="4">
        <v>42681</v>
      </c>
      <c r="P59" s="2"/>
    </row>
    <row r="60" spans="1:16" ht="30" customHeight="1" x14ac:dyDescent="0.2">
      <c r="A60" s="12" t="s">
        <v>317</v>
      </c>
      <c r="B60" s="1" t="s">
        <v>318</v>
      </c>
      <c r="C60" s="2" t="s">
        <v>50</v>
      </c>
      <c r="D60" s="2" t="s">
        <v>2</v>
      </c>
      <c r="E60" s="3">
        <v>337.89</v>
      </c>
      <c r="F60" s="3">
        <v>351.41</v>
      </c>
      <c r="G60" s="4"/>
      <c r="H60" s="4"/>
      <c r="I60" s="4"/>
      <c r="J60" s="4"/>
      <c r="K60" s="2">
        <v>1</v>
      </c>
      <c r="L60" s="2" t="s">
        <v>275</v>
      </c>
      <c r="M60" s="3">
        <v>337.89</v>
      </c>
      <c r="N60" s="3">
        <v>351.41</v>
      </c>
      <c r="O60" s="4">
        <v>42723</v>
      </c>
      <c r="P60" s="2"/>
    </row>
    <row r="61" spans="1:16" ht="30" customHeight="1" x14ac:dyDescent="0.2">
      <c r="A61" s="12" t="s">
        <v>319</v>
      </c>
      <c r="B61" s="1" t="s">
        <v>320</v>
      </c>
      <c r="C61" s="2" t="s">
        <v>50</v>
      </c>
      <c r="D61" s="2" t="s">
        <v>2</v>
      </c>
      <c r="E61" s="3">
        <v>59.45</v>
      </c>
      <c r="F61" s="3">
        <v>71.930000000000007</v>
      </c>
      <c r="G61" s="4"/>
      <c r="H61" s="4"/>
      <c r="I61" s="4"/>
      <c r="J61" s="4"/>
      <c r="K61" s="2">
        <v>1</v>
      </c>
      <c r="L61" s="2" t="s">
        <v>54</v>
      </c>
      <c r="M61" s="3">
        <v>59.45</v>
      </c>
      <c r="N61" s="3">
        <v>71.930000000000007</v>
      </c>
      <c r="O61" s="4">
        <v>42654</v>
      </c>
      <c r="P61" s="2"/>
    </row>
    <row r="62" spans="1:16" ht="30" customHeight="1" x14ac:dyDescent="0.2">
      <c r="A62" s="12" t="s">
        <v>321</v>
      </c>
      <c r="B62" s="1" t="s">
        <v>322</v>
      </c>
      <c r="C62" s="2" t="s">
        <v>4</v>
      </c>
      <c r="D62" s="2" t="s">
        <v>3</v>
      </c>
      <c r="E62" s="3">
        <v>17768.599999999999</v>
      </c>
      <c r="F62" s="3">
        <v>21500.01</v>
      </c>
      <c r="G62" s="4"/>
      <c r="H62" s="4"/>
      <c r="I62" s="4"/>
      <c r="J62" s="4"/>
      <c r="K62" s="2">
        <v>1</v>
      </c>
      <c r="L62" s="2" t="s">
        <v>323</v>
      </c>
      <c r="M62" s="3">
        <v>17768.599999999999</v>
      </c>
      <c r="N62" s="3">
        <v>21500.01</v>
      </c>
      <c r="O62" s="4">
        <v>42706</v>
      </c>
      <c r="P62" s="2"/>
    </row>
    <row r="63" spans="1:16" ht="30" customHeight="1" x14ac:dyDescent="0.2">
      <c r="A63" s="12" t="s">
        <v>324</v>
      </c>
      <c r="B63" s="1" t="s">
        <v>325</v>
      </c>
      <c r="C63" s="2" t="s">
        <v>50</v>
      </c>
      <c r="D63" s="2" t="s">
        <v>2</v>
      </c>
      <c r="E63" s="3">
        <v>27.83</v>
      </c>
      <c r="F63" s="3">
        <v>33.67</v>
      </c>
      <c r="G63" s="4"/>
      <c r="H63" s="4"/>
      <c r="I63" s="4"/>
      <c r="J63" s="4"/>
      <c r="K63" s="2">
        <v>1</v>
      </c>
      <c r="L63" s="2" t="s">
        <v>326</v>
      </c>
      <c r="M63" s="3">
        <v>27.83</v>
      </c>
      <c r="N63" s="3">
        <v>33.67</v>
      </c>
      <c r="O63" s="4">
        <v>42660</v>
      </c>
      <c r="P63" s="2"/>
    </row>
    <row r="64" spans="1:16" ht="30" customHeight="1" x14ac:dyDescent="0.2">
      <c r="A64" s="12" t="s">
        <v>327</v>
      </c>
      <c r="B64" s="1" t="s">
        <v>328</v>
      </c>
      <c r="C64" s="2" t="s">
        <v>4</v>
      </c>
      <c r="D64" s="2" t="s">
        <v>3</v>
      </c>
      <c r="E64" s="3">
        <v>17768.599999999999</v>
      </c>
      <c r="F64" s="3">
        <v>21500.01</v>
      </c>
      <c r="G64" s="4"/>
      <c r="H64" s="4"/>
      <c r="I64" s="4"/>
      <c r="J64" s="4"/>
      <c r="K64" s="2">
        <v>1</v>
      </c>
      <c r="L64" s="2" t="s">
        <v>323</v>
      </c>
      <c r="M64" s="3">
        <v>17768.599999999999</v>
      </c>
      <c r="N64" s="3">
        <v>21500.01</v>
      </c>
      <c r="O64" s="4">
        <v>42706</v>
      </c>
      <c r="P64" s="2"/>
    </row>
    <row r="65" spans="1:16" ht="30" customHeight="1" x14ac:dyDescent="0.2">
      <c r="A65" s="12" t="s">
        <v>329</v>
      </c>
      <c r="B65" s="1" t="s">
        <v>330</v>
      </c>
      <c r="C65" s="2" t="s">
        <v>50</v>
      </c>
      <c r="D65" s="2" t="s">
        <v>2</v>
      </c>
      <c r="E65" s="3">
        <v>386.82</v>
      </c>
      <c r="F65" s="3">
        <v>468.05</v>
      </c>
      <c r="G65" s="4"/>
      <c r="H65" s="4"/>
      <c r="I65" s="4"/>
      <c r="J65" s="4"/>
      <c r="K65" s="2">
        <v>1</v>
      </c>
      <c r="L65" s="2" t="s">
        <v>55</v>
      </c>
      <c r="M65" s="3">
        <v>386.82</v>
      </c>
      <c r="N65" s="3">
        <v>468.05</v>
      </c>
      <c r="O65" s="4">
        <v>42660</v>
      </c>
      <c r="P65" s="2"/>
    </row>
    <row r="66" spans="1:16" ht="30" customHeight="1" x14ac:dyDescent="0.2">
      <c r="A66" s="12" t="s">
        <v>331</v>
      </c>
      <c r="B66" s="1" t="s">
        <v>332</v>
      </c>
      <c r="C66" s="2" t="s">
        <v>50</v>
      </c>
      <c r="D66" s="2" t="s">
        <v>2</v>
      </c>
      <c r="E66" s="3">
        <v>4709.22</v>
      </c>
      <c r="F66" s="3">
        <v>5698.16</v>
      </c>
      <c r="G66" s="4"/>
      <c r="H66" s="4"/>
      <c r="I66" s="4"/>
      <c r="J66" s="4"/>
      <c r="K66" s="2">
        <v>1</v>
      </c>
      <c r="L66" s="2" t="s">
        <v>333</v>
      </c>
      <c r="M66" s="3">
        <v>4709.22</v>
      </c>
      <c r="N66" s="3">
        <v>5698.16</v>
      </c>
      <c r="O66" s="4">
        <v>42724</v>
      </c>
      <c r="P66" s="2"/>
    </row>
    <row r="67" spans="1:16" ht="30" customHeight="1" x14ac:dyDescent="0.2">
      <c r="A67" s="12" t="s">
        <v>334</v>
      </c>
      <c r="B67" s="1" t="s">
        <v>335</v>
      </c>
      <c r="C67" s="2" t="s">
        <v>50</v>
      </c>
      <c r="D67" s="2" t="s">
        <v>2</v>
      </c>
      <c r="E67" s="3">
        <v>685.11</v>
      </c>
      <c r="F67" s="3">
        <v>828.98</v>
      </c>
      <c r="G67" s="4"/>
      <c r="H67" s="4"/>
      <c r="I67" s="4"/>
      <c r="J67" s="4"/>
      <c r="K67" s="2">
        <v>1</v>
      </c>
      <c r="L67" s="2" t="s">
        <v>51</v>
      </c>
      <c r="M67" s="3">
        <v>685.11</v>
      </c>
      <c r="N67" s="3">
        <v>828.98</v>
      </c>
      <c r="O67" s="4">
        <v>42704</v>
      </c>
      <c r="P67" s="2"/>
    </row>
    <row r="68" spans="1:16" ht="30" customHeight="1" x14ac:dyDescent="0.2">
      <c r="A68" s="12" t="s">
        <v>336</v>
      </c>
      <c r="B68" s="1" t="s">
        <v>337</v>
      </c>
      <c r="C68" s="2" t="s">
        <v>4</v>
      </c>
      <c r="D68" s="2" t="s">
        <v>2</v>
      </c>
      <c r="E68" s="3">
        <v>17493</v>
      </c>
      <c r="F68" s="3">
        <v>21166.53</v>
      </c>
      <c r="G68" s="4"/>
      <c r="H68" s="4"/>
      <c r="I68" s="4"/>
      <c r="J68" s="4"/>
      <c r="K68" s="2">
        <v>1</v>
      </c>
      <c r="L68" s="2" t="s">
        <v>338</v>
      </c>
      <c r="M68" s="3">
        <v>17493</v>
      </c>
      <c r="N68" s="3">
        <v>21166.53</v>
      </c>
      <c r="O68" s="4">
        <v>42670</v>
      </c>
      <c r="P68" s="2"/>
    </row>
    <row r="69" spans="1:16" ht="30" customHeight="1" x14ac:dyDescent="0.2">
      <c r="A69" s="12" t="s">
        <v>339</v>
      </c>
      <c r="B69" s="1" t="s">
        <v>340</v>
      </c>
      <c r="C69" s="2" t="s">
        <v>4</v>
      </c>
      <c r="D69" s="2" t="s">
        <v>3</v>
      </c>
      <c r="E69" s="3">
        <v>17500</v>
      </c>
      <c r="F69" s="3">
        <v>21175</v>
      </c>
      <c r="G69" s="4"/>
      <c r="H69" s="4"/>
      <c r="I69" s="4"/>
      <c r="J69" s="4"/>
      <c r="K69" s="2">
        <v>1</v>
      </c>
      <c r="L69" s="2" t="s">
        <v>341</v>
      </c>
      <c r="M69" s="3">
        <v>17500</v>
      </c>
      <c r="N69" s="3">
        <v>21175</v>
      </c>
      <c r="O69" s="4">
        <v>42670</v>
      </c>
      <c r="P69" s="2"/>
    </row>
    <row r="70" spans="1:16" ht="30" customHeight="1" x14ac:dyDescent="0.2">
      <c r="A70" s="12" t="s">
        <v>342</v>
      </c>
      <c r="B70" s="1" t="s">
        <v>343</v>
      </c>
      <c r="C70" s="2" t="s">
        <v>50</v>
      </c>
      <c r="D70" s="2" t="s">
        <v>2</v>
      </c>
      <c r="E70" s="3">
        <v>84.52</v>
      </c>
      <c r="F70" s="3">
        <v>87.9</v>
      </c>
      <c r="G70" s="4"/>
      <c r="H70" s="4"/>
      <c r="I70" s="4"/>
      <c r="J70" s="4"/>
      <c r="K70" s="2">
        <v>1</v>
      </c>
      <c r="L70" s="2" t="s">
        <v>344</v>
      </c>
      <c r="M70" s="3">
        <v>84.52</v>
      </c>
      <c r="N70" s="3">
        <v>87.9</v>
      </c>
      <c r="O70" s="4">
        <v>42670</v>
      </c>
      <c r="P70" s="2"/>
    </row>
    <row r="71" spans="1:16" ht="30" customHeight="1" x14ac:dyDescent="0.2">
      <c r="A71" s="12" t="s">
        <v>345</v>
      </c>
      <c r="B71" s="1" t="s">
        <v>346</v>
      </c>
      <c r="C71" s="2" t="s">
        <v>50</v>
      </c>
      <c r="D71" s="2" t="s">
        <v>2</v>
      </c>
      <c r="E71" s="3">
        <v>305.77</v>
      </c>
      <c r="F71" s="3">
        <v>369.98</v>
      </c>
      <c r="G71" s="4"/>
      <c r="H71" s="4"/>
      <c r="I71" s="4"/>
      <c r="J71" s="4"/>
      <c r="K71" s="2">
        <v>1</v>
      </c>
      <c r="L71" s="2" t="s">
        <v>347</v>
      </c>
      <c r="M71" s="3">
        <v>305.77</v>
      </c>
      <c r="N71" s="3">
        <v>369.98</v>
      </c>
      <c r="O71" s="4">
        <v>42670</v>
      </c>
      <c r="P71" s="2"/>
    </row>
    <row r="72" spans="1:16" ht="30" customHeight="1" x14ac:dyDescent="0.2">
      <c r="A72" s="12" t="s">
        <v>348</v>
      </c>
      <c r="B72" s="1" t="s">
        <v>349</v>
      </c>
      <c r="C72" s="2" t="s">
        <v>4</v>
      </c>
      <c r="D72" s="2" t="s">
        <v>3</v>
      </c>
      <c r="E72" s="3">
        <v>10140.34</v>
      </c>
      <c r="F72" s="3">
        <v>12269.81</v>
      </c>
      <c r="G72" s="4"/>
      <c r="H72" s="4"/>
      <c r="I72" s="4"/>
      <c r="J72" s="4"/>
      <c r="K72" s="2">
        <v>1</v>
      </c>
      <c r="L72" s="2" t="s">
        <v>350</v>
      </c>
      <c r="M72" s="3">
        <v>10140.34</v>
      </c>
      <c r="N72" s="3">
        <v>12269.81</v>
      </c>
      <c r="O72" s="4">
        <v>42681</v>
      </c>
      <c r="P72" s="2"/>
    </row>
    <row r="73" spans="1:16" ht="30" customHeight="1" x14ac:dyDescent="0.2">
      <c r="A73" s="12" t="s">
        <v>351</v>
      </c>
      <c r="B73" s="1" t="s">
        <v>352</v>
      </c>
      <c r="C73" s="2" t="s">
        <v>427</v>
      </c>
      <c r="D73" s="2" t="s">
        <v>2</v>
      </c>
      <c r="E73" s="3">
        <v>353.88</v>
      </c>
      <c r="F73" s="3">
        <v>428.19</v>
      </c>
      <c r="G73" s="4"/>
      <c r="H73" s="4"/>
      <c r="I73" s="4"/>
      <c r="J73" s="4"/>
      <c r="K73" s="2">
        <v>1</v>
      </c>
      <c r="L73" s="2" t="s">
        <v>52</v>
      </c>
      <c r="M73" s="3">
        <v>353.88</v>
      </c>
      <c r="N73" s="3">
        <v>428.19</v>
      </c>
      <c r="O73" s="4">
        <v>42710</v>
      </c>
      <c r="P73" s="2"/>
    </row>
    <row r="74" spans="1:16" ht="30" customHeight="1" x14ac:dyDescent="0.2">
      <c r="A74" s="12" t="s">
        <v>353</v>
      </c>
      <c r="B74" s="1" t="s">
        <v>294</v>
      </c>
      <c r="C74" s="2" t="s">
        <v>427</v>
      </c>
      <c r="D74" s="2" t="s">
        <v>2</v>
      </c>
      <c r="E74" s="3">
        <v>196.84</v>
      </c>
      <c r="F74" s="3">
        <v>238.18</v>
      </c>
      <c r="G74" s="4"/>
      <c r="H74" s="4"/>
      <c r="I74" s="4"/>
      <c r="J74" s="4"/>
      <c r="K74" s="2">
        <v>1</v>
      </c>
      <c r="L74" s="2" t="s">
        <v>52</v>
      </c>
      <c r="M74" s="3">
        <v>196.84</v>
      </c>
      <c r="N74" s="3">
        <v>238.18</v>
      </c>
      <c r="O74" s="4">
        <v>42705</v>
      </c>
      <c r="P74" s="2"/>
    </row>
    <row r="75" spans="1:16" ht="30" customHeight="1" x14ac:dyDescent="0.2">
      <c r="A75" s="12" t="s">
        <v>354</v>
      </c>
      <c r="B75" s="1" t="s">
        <v>355</v>
      </c>
      <c r="C75" s="2" t="s">
        <v>50</v>
      </c>
      <c r="D75" s="2" t="s">
        <v>2</v>
      </c>
      <c r="E75" s="3">
        <v>27.83</v>
      </c>
      <c r="F75" s="3">
        <v>33.67</v>
      </c>
      <c r="G75" s="4"/>
      <c r="H75" s="4"/>
      <c r="I75" s="4"/>
      <c r="J75" s="4"/>
      <c r="K75" s="2">
        <v>1</v>
      </c>
      <c r="L75" s="2" t="s">
        <v>326</v>
      </c>
      <c r="M75" s="3">
        <v>27.83</v>
      </c>
      <c r="N75" s="3">
        <v>33.67</v>
      </c>
      <c r="O75" s="4">
        <v>42670</v>
      </c>
      <c r="P75" s="2"/>
    </row>
    <row r="76" spans="1:16" ht="30" customHeight="1" x14ac:dyDescent="0.2">
      <c r="A76" s="12" t="s">
        <v>356</v>
      </c>
      <c r="B76" s="1" t="s">
        <v>357</v>
      </c>
      <c r="C76" s="2" t="s">
        <v>282</v>
      </c>
      <c r="D76" s="2" t="s">
        <v>2</v>
      </c>
      <c r="E76" s="3">
        <v>568147.76</v>
      </c>
      <c r="F76" s="3">
        <v>687458.79</v>
      </c>
      <c r="G76" s="4"/>
      <c r="H76" s="4"/>
      <c r="I76" s="4"/>
      <c r="J76" s="4"/>
      <c r="K76" s="2">
        <v>1</v>
      </c>
      <c r="L76" s="2" t="s">
        <v>358</v>
      </c>
      <c r="M76" s="3">
        <v>568147.76</v>
      </c>
      <c r="N76" s="3">
        <v>687458.79</v>
      </c>
      <c r="O76" s="4">
        <v>42716</v>
      </c>
      <c r="P76" s="2"/>
    </row>
    <row r="77" spans="1:16" ht="30" customHeight="1" x14ac:dyDescent="0.2">
      <c r="A77" s="12" t="s">
        <v>359</v>
      </c>
      <c r="B77" s="1" t="s">
        <v>223</v>
      </c>
      <c r="C77" s="2" t="s">
        <v>50</v>
      </c>
      <c r="D77" s="2" t="s">
        <v>2</v>
      </c>
      <c r="E77" s="3">
        <v>2229.48</v>
      </c>
      <c r="F77" s="3">
        <v>2697.67</v>
      </c>
      <c r="G77" s="4"/>
      <c r="H77" s="4"/>
      <c r="I77" s="4"/>
      <c r="J77" s="4"/>
      <c r="K77" s="2">
        <v>1</v>
      </c>
      <c r="L77" s="2" t="s">
        <v>333</v>
      </c>
      <c r="M77" s="3">
        <v>2229.48</v>
      </c>
      <c r="N77" s="3">
        <v>2697.67</v>
      </c>
      <c r="O77" s="4">
        <v>42723</v>
      </c>
      <c r="P77" s="2"/>
    </row>
    <row r="78" spans="1:16" ht="30" customHeight="1" x14ac:dyDescent="0.2">
      <c r="A78" s="12" t="s">
        <v>360</v>
      </c>
      <c r="B78" s="1" t="s">
        <v>361</v>
      </c>
      <c r="C78" s="2" t="s">
        <v>4</v>
      </c>
      <c r="D78" s="2" t="s">
        <v>3</v>
      </c>
      <c r="E78" s="3">
        <v>6155</v>
      </c>
      <c r="F78" s="3">
        <v>7447.55</v>
      </c>
      <c r="G78" s="4"/>
      <c r="H78" s="4"/>
      <c r="I78" s="4"/>
      <c r="J78" s="4"/>
      <c r="K78" s="2">
        <v>1</v>
      </c>
      <c r="L78" s="2" t="s">
        <v>362</v>
      </c>
      <c r="M78" s="3">
        <v>6155</v>
      </c>
      <c r="N78" s="3">
        <v>7447.55</v>
      </c>
      <c r="O78" s="4">
        <v>42682</v>
      </c>
      <c r="P78" s="2"/>
    </row>
    <row r="79" spans="1:16" ht="30" customHeight="1" x14ac:dyDescent="0.2">
      <c r="A79" s="12" t="s">
        <v>363</v>
      </c>
      <c r="B79" s="1" t="s">
        <v>364</v>
      </c>
      <c r="C79" s="2" t="s">
        <v>50</v>
      </c>
      <c r="D79" s="2" t="s">
        <v>2</v>
      </c>
      <c r="E79" s="3">
        <v>2295.0300000000002</v>
      </c>
      <c r="F79" s="3">
        <v>2776.99</v>
      </c>
      <c r="G79" s="4"/>
      <c r="H79" s="4"/>
      <c r="I79" s="4"/>
      <c r="J79" s="4"/>
      <c r="K79" s="2">
        <v>1</v>
      </c>
      <c r="L79" s="2" t="s">
        <v>365</v>
      </c>
      <c r="M79" s="3">
        <v>2295.0300000000002</v>
      </c>
      <c r="N79" s="3">
        <v>2776.99</v>
      </c>
      <c r="O79" s="4">
        <v>42705</v>
      </c>
      <c r="P79" s="2"/>
    </row>
    <row r="80" spans="1:16" ht="30" customHeight="1" x14ac:dyDescent="0.2">
      <c r="A80" s="12" t="s">
        <v>366</v>
      </c>
      <c r="B80" s="1" t="s">
        <v>367</v>
      </c>
      <c r="C80" s="2" t="s">
        <v>50</v>
      </c>
      <c r="D80" s="2" t="s">
        <v>2</v>
      </c>
      <c r="E80" s="3">
        <v>752.16</v>
      </c>
      <c r="F80" s="3">
        <v>910.11</v>
      </c>
      <c r="G80" s="4"/>
      <c r="H80" s="4"/>
      <c r="I80" s="4"/>
      <c r="J80" s="4"/>
      <c r="K80" s="2">
        <v>1</v>
      </c>
      <c r="L80" s="2" t="s">
        <v>368</v>
      </c>
      <c r="M80" s="3">
        <v>752.16</v>
      </c>
      <c r="N80" s="3">
        <v>910.11</v>
      </c>
      <c r="O80" s="4">
        <v>42676</v>
      </c>
      <c r="P80" s="2"/>
    </row>
    <row r="81" spans="1:16" ht="30" customHeight="1" x14ac:dyDescent="0.2">
      <c r="A81" s="12" t="s">
        <v>369</v>
      </c>
      <c r="B81" s="1" t="s">
        <v>370</v>
      </c>
      <c r="C81" s="2" t="s">
        <v>50</v>
      </c>
      <c r="D81" s="2" t="s">
        <v>2</v>
      </c>
      <c r="E81" s="3">
        <v>1051</v>
      </c>
      <c r="F81" s="3">
        <v>1271.71</v>
      </c>
      <c r="G81" s="4"/>
      <c r="H81" s="4"/>
      <c r="I81" s="4"/>
      <c r="J81" s="4"/>
      <c r="K81" s="2">
        <v>1</v>
      </c>
      <c r="L81" s="2" t="s">
        <v>56</v>
      </c>
      <c r="M81" s="3">
        <v>1051</v>
      </c>
      <c r="N81" s="3">
        <v>1271.71</v>
      </c>
      <c r="O81" s="4">
        <v>42705</v>
      </c>
      <c r="P81" s="2"/>
    </row>
    <row r="82" spans="1:16" ht="30" customHeight="1" x14ac:dyDescent="0.2">
      <c r="A82" s="12" t="s">
        <v>371</v>
      </c>
      <c r="B82" s="1" t="s">
        <v>372</v>
      </c>
      <c r="C82" s="2" t="s">
        <v>50</v>
      </c>
      <c r="D82" s="2" t="s">
        <v>2</v>
      </c>
      <c r="E82" s="3">
        <v>282</v>
      </c>
      <c r="F82" s="3">
        <v>341.22</v>
      </c>
      <c r="G82" s="4"/>
      <c r="H82" s="4"/>
      <c r="I82" s="4"/>
      <c r="J82" s="4"/>
      <c r="K82" s="2">
        <v>1</v>
      </c>
      <c r="L82" s="2" t="s">
        <v>373</v>
      </c>
      <c r="M82" s="3">
        <v>282</v>
      </c>
      <c r="N82" s="3">
        <v>341.22</v>
      </c>
      <c r="O82" s="4">
        <v>42705</v>
      </c>
      <c r="P82" s="2"/>
    </row>
    <row r="83" spans="1:16" ht="30" customHeight="1" x14ac:dyDescent="0.2">
      <c r="A83" s="12" t="s">
        <v>374</v>
      </c>
      <c r="B83" s="1" t="s">
        <v>375</v>
      </c>
      <c r="C83" s="2" t="s">
        <v>50</v>
      </c>
      <c r="D83" s="2" t="s">
        <v>2</v>
      </c>
      <c r="E83" s="3">
        <v>682.54</v>
      </c>
      <c r="F83" s="3">
        <v>825.87</v>
      </c>
      <c r="G83" s="4"/>
      <c r="H83" s="4"/>
      <c r="I83" s="4"/>
      <c r="J83" s="4"/>
      <c r="K83" s="2">
        <v>1</v>
      </c>
      <c r="L83" s="2" t="s">
        <v>55</v>
      </c>
      <c r="M83" s="3">
        <v>682.54</v>
      </c>
      <c r="N83" s="3">
        <v>825.87</v>
      </c>
      <c r="O83" s="4">
        <v>42677</v>
      </c>
      <c r="P83" s="2"/>
    </row>
    <row r="84" spans="1:16" ht="30" customHeight="1" x14ac:dyDescent="0.2">
      <c r="A84" s="12" t="s">
        <v>376</v>
      </c>
      <c r="B84" s="1" t="s">
        <v>377</v>
      </c>
      <c r="C84" s="2" t="s">
        <v>50</v>
      </c>
      <c r="D84" s="2" t="s">
        <v>2</v>
      </c>
      <c r="E84" s="3">
        <v>169.21</v>
      </c>
      <c r="F84" s="3">
        <v>204.74</v>
      </c>
      <c r="G84" s="4"/>
      <c r="H84" s="4"/>
      <c r="I84" s="4"/>
      <c r="J84" s="4"/>
      <c r="K84" s="2">
        <v>1</v>
      </c>
      <c r="L84" s="2" t="s">
        <v>54</v>
      </c>
      <c r="M84" s="3">
        <v>169.21</v>
      </c>
      <c r="N84" s="3">
        <v>204.74</v>
      </c>
      <c r="O84" s="4">
        <v>42677</v>
      </c>
      <c r="P84" s="2"/>
    </row>
    <row r="85" spans="1:16" ht="30" customHeight="1" x14ac:dyDescent="0.2">
      <c r="A85" s="12" t="s">
        <v>378</v>
      </c>
      <c r="B85" s="1" t="s">
        <v>379</v>
      </c>
      <c r="C85" s="2" t="s">
        <v>50</v>
      </c>
      <c r="D85" s="2" t="s">
        <v>2</v>
      </c>
      <c r="E85" s="3">
        <v>338.83</v>
      </c>
      <c r="F85" s="3">
        <v>409.98</v>
      </c>
      <c r="G85" s="4"/>
      <c r="H85" s="4"/>
      <c r="I85" s="4"/>
      <c r="J85" s="4"/>
      <c r="K85" s="2">
        <v>1</v>
      </c>
      <c r="L85" s="2" t="s">
        <v>380</v>
      </c>
      <c r="M85" s="3">
        <v>338.83</v>
      </c>
      <c r="N85" s="3">
        <v>409.98</v>
      </c>
      <c r="O85" s="4">
        <v>42683</v>
      </c>
      <c r="P85" s="2"/>
    </row>
    <row r="86" spans="1:16" ht="30" customHeight="1" x14ac:dyDescent="0.2">
      <c r="A86" s="12" t="s">
        <v>381</v>
      </c>
      <c r="B86" s="1" t="s">
        <v>382</v>
      </c>
      <c r="C86" s="2" t="s">
        <v>50</v>
      </c>
      <c r="D86" s="2" t="s">
        <v>2</v>
      </c>
      <c r="E86" s="3">
        <v>245.7</v>
      </c>
      <c r="F86" s="3">
        <v>297.3</v>
      </c>
      <c r="G86" s="4"/>
      <c r="H86" s="4"/>
      <c r="I86" s="4"/>
      <c r="J86" s="4"/>
      <c r="K86" s="2">
        <v>1</v>
      </c>
      <c r="L86" s="2" t="s">
        <v>383</v>
      </c>
      <c r="M86" s="3">
        <v>245.7</v>
      </c>
      <c r="N86" s="3">
        <v>297.3</v>
      </c>
      <c r="O86" s="4">
        <v>42723</v>
      </c>
      <c r="P86" s="2"/>
    </row>
    <row r="87" spans="1:16" ht="30" customHeight="1" x14ac:dyDescent="0.2">
      <c r="A87" s="12" t="s">
        <v>384</v>
      </c>
      <c r="B87" s="1" t="s">
        <v>385</v>
      </c>
      <c r="C87" s="2" t="s">
        <v>4</v>
      </c>
      <c r="D87" s="2" t="s">
        <v>2</v>
      </c>
      <c r="E87" s="3">
        <v>8500</v>
      </c>
      <c r="F87" s="3">
        <v>10285</v>
      </c>
      <c r="G87" s="4"/>
      <c r="H87" s="4"/>
      <c r="I87" s="4"/>
      <c r="J87" s="4"/>
      <c r="K87" s="2">
        <v>1</v>
      </c>
      <c r="L87" s="2" t="s">
        <v>386</v>
      </c>
      <c r="M87" s="3">
        <v>8500</v>
      </c>
      <c r="N87" s="3">
        <v>10285</v>
      </c>
      <c r="O87" s="4">
        <v>42731</v>
      </c>
      <c r="P87" s="2"/>
    </row>
    <row r="88" spans="1:16" ht="30" customHeight="1" x14ac:dyDescent="0.2">
      <c r="A88" s="12" t="s">
        <v>387</v>
      </c>
      <c r="B88" s="1" t="s">
        <v>388</v>
      </c>
      <c r="C88" s="2" t="s">
        <v>4</v>
      </c>
      <c r="D88" s="2" t="s">
        <v>2</v>
      </c>
      <c r="E88" s="3">
        <v>13004.8</v>
      </c>
      <c r="F88" s="3">
        <v>15735.81</v>
      </c>
      <c r="G88" s="4"/>
      <c r="H88" s="4"/>
      <c r="I88" s="4"/>
      <c r="J88" s="4"/>
      <c r="K88" s="2">
        <v>1</v>
      </c>
      <c r="L88" s="2" t="s">
        <v>55</v>
      </c>
      <c r="M88" s="3">
        <v>13004.8</v>
      </c>
      <c r="N88" s="3">
        <v>15735.81</v>
      </c>
      <c r="O88" s="4">
        <v>42705</v>
      </c>
      <c r="P88" s="2"/>
    </row>
    <row r="89" spans="1:16" ht="30" customHeight="1" x14ac:dyDescent="0.2">
      <c r="A89" s="12" t="s">
        <v>389</v>
      </c>
      <c r="B89" s="1" t="s">
        <v>390</v>
      </c>
      <c r="C89" s="2" t="s">
        <v>4</v>
      </c>
      <c r="D89" s="2" t="s">
        <v>2</v>
      </c>
      <c r="E89" s="3">
        <v>10080</v>
      </c>
      <c r="F89" s="3">
        <v>12196.8</v>
      </c>
      <c r="G89" s="4"/>
      <c r="H89" s="4"/>
      <c r="I89" s="4"/>
      <c r="J89" s="4"/>
      <c r="K89" s="2">
        <v>1</v>
      </c>
      <c r="L89" s="2" t="s">
        <v>391</v>
      </c>
      <c r="M89" s="3">
        <v>10080</v>
      </c>
      <c r="N89" s="3">
        <v>12196.8</v>
      </c>
      <c r="O89" s="4">
        <v>42734</v>
      </c>
      <c r="P89" s="2"/>
    </row>
    <row r="90" spans="1:16" ht="30" customHeight="1" x14ac:dyDescent="0.2">
      <c r="A90" s="12" t="s">
        <v>392</v>
      </c>
      <c r="B90" s="1" t="s">
        <v>393</v>
      </c>
      <c r="C90" s="2" t="s">
        <v>4</v>
      </c>
      <c r="D90" s="2" t="s">
        <v>2</v>
      </c>
      <c r="E90" s="3">
        <v>13105.55</v>
      </c>
      <c r="F90" s="3">
        <v>15857.72</v>
      </c>
      <c r="G90" s="4"/>
      <c r="H90" s="4"/>
      <c r="I90" s="4"/>
      <c r="J90" s="4"/>
      <c r="K90" s="2">
        <v>1</v>
      </c>
      <c r="L90" s="2" t="s">
        <v>51</v>
      </c>
      <c r="M90" s="3">
        <v>13105.55</v>
      </c>
      <c r="N90" s="3">
        <v>15857.72</v>
      </c>
      <c r="O90" s="4">
        <v>42731</v>
      </c>
      <c r="P90" s="2"/>
    </row>
    <row r="91" spans="1:16" ht="30" customHeight="1" x14ac:dyDescent="0.2">
      <c r="A91" s="12" t="s">
        <v>394</v>
      </c>
      <c r="B91" s="1" t="s">
        <v>395</v>
      </c>
      <c r="C91" s="2" t="s">
        <v>4</v>
      </c>
      <c r="D91" s="2" t="s">
        <v>2</v>
      </c>
      <c r="E91" s="3">
        <v>17500</v>
      </c>
      <c r="F91" s="3">
        <v>21175</v>
      </c>
      <c r="G91" s="4"/>
      <c r="H91" s="4"/>
      <c r="I91" s="4"/>
      <c r="J91" s="4"/>
      <c r="K91" s="2">
        <v>1</v>
      </c>
      <c r="L91" s="2" t="s">
        <v>396</v>
      </c>
      <c r="M91" s="3">
        <v>17500</v>
      </c>
      <c r="N91" s="3">
        <v>21175</v>
      </c>
      <c r="O91" s="4">
        <v>42734</v>
      </c>
      <c r="P91" s="2"/>
    </row>
    <row r="92" spans="1:16" ht="30" customHeight="1" x14ac:dyDescent="0.2">
      <c r="A92" s="12" t="s">
        <v>397</v>
      </c>
      <c r="B92" s="1" t="s">
        <v>398</v>
      </c>
      <c r="C92" s="2" t="s">
        <v>50</v>
      </c>
      <c r="D92" s="2" t="s">
        <v>2</v>
      </c>
      <c r="E92" s="3">
        <v>31.31</v>
      </c>
      <c r="F92" s="3">
        <v>37.89</v>
      </c>
      <c r="G92" s="4"/>
      <c r="H92" s="4"/>
      <c r="I92" s="4"/>
      <c r="J92" s="4"/>
      <c r="K92" s="2">
        <v>1</v>
      </c>
      <c r="L92" s="2" t="s">
        <v>399</v>
      </c>
      <c r="M92" s="3">
        <v>31.31</v>
      </c>
      <c r="N92" s="3">
        <v>37.89</v>
      </c>
      <c r="O92" s="4">
        <v>42718</v>
      </c>
      <c r="P92" s="2"/>
    </row>
    <row r="93" spans="1:16" ht="30" customHeight="1" x14ac:dyDescent="0.2">
      <c r="A93" s="12" t="s">
        <v>400</v>
      </c>
      <c r="B93" s="1" t="s">
        <v>401</v>
      </c>
      <c r="C93" s="2" t="s">
        <v>50</v>
      </c>
      <c r="D93" s="2" t="s">
        <v>2</v>
      </c>
      <c r="E93" s="3">
        <v>1133.99</v>
      </c>
      <c r="F93" s="3">
        <v>1372.13</v>
      </c>
      <c r="G93" s="4"/>
      <c r="H93" s="4"/>
      <c r="I93" s="4"/>
      <c r="J93" s="4"/>
      <c r="K93" s="2">
        <v>1</v>
      </c>
      <c r="L93" s="2" t="s">
        <v>402</v>
      </c>
      <c r="M93" s="3">
        <v>1133.99</v>
      </c>
      <c r="N93" s="3">
        <v>1372.13</v>
      </c>
      <c r="O93" s="4">
        <v>42709</v>
      </c>
      <c r="P93" s="2"/>
    </row>
    <row r="94" spans="1:16" ht="30" customHeight="1" x14ac:dyDescent="0.2">
      <c r="A94" s="12" t="s">
        <v>403</v>
      </c>
      <c r="B94" s="1" t="s">
        <v>375</v>
      </c>
      <c r="C94" s="2" t="s">
        <v>50</v>
      </c>
      <c r="D94" s="2" t="s">
        <v>2</v>
      </c>
      <c r="E94" s="3">
        <v>339.51</v>
      </c>
      <c r="F94" s="3">
        <v>410.81</v>
      </c>
      <c r="G94" s="4"/>
      <c r="H94" s="4"/>
      <c r="I94" s="4"/>
      <c r="J94" s="4"/>
      <c r="K94" s="2">
        <v>1</v>
      </c>
      <c r="L94" s="2" t="s">
        <v>55</v>
      </c>
      <c r="M94" s="3">
        <v>339.51</v>
      </c>
      <c r="N94" s="3">
        <v>410.81</v>
      </c>
      <c r="O94" s="4">
        <v>42709</v>
      </c>
      <c r="P94" s="2"/>
    </row>
    <row r="95" spans="1:16" ht="30" customHeight="1" x14ac:dyDescent="0.2">
      <c r="A95" s="12" t="s">
        <v>404</v>
      </c>
      <c r="B95" s="1" t="s">
        <v>405</v>
      </c>
      <c r="C95" s="2" t="s">
        <v>50</v>
      </c>
      <c r="D95" s="2" t="s">
        <v>2</v>
      </c>
      <c r="E95" s="3">
        <v>352.49</v>
      </c>
      <c r="F95" s="3">
        <v>426.51</v>
      </c>
      <c r="G95" s="4"/>
      <c r="H95" s="4"/>
      <c r="I95" s="4"/>
      <c r="J95" s="4"/>
      <c r="K95" s="2">
        <v>1</v>
      </c>
      <c r="L95" s="2" t="s">
        <v>54</v>
      </c>
      <c r="M95" s="3">
        <v>352.49</v>
      </c>
      <c r="N95" s="3">
        <v>426.51</v>
      </c>
      <c r="O95" s="4">
        <v>42719</v>
      </c>
      <c r="P95" s="2"/>
    </row>
    <row r="96" spans="1:16" ht="30" customHeight="1" x14ac:dyDescent="0.2">
      <c r="A96" s="12" t="s">
        <v>406</v>
      </c>
      <c r="B96" s="1" t="s">
        <v>407</v>
      </c>
      <c r="C96" s="2" t="s">
        <v>50</v>
      </c>
      <c r="D96" s="2" t="s">
        <v>2</v>
      </c>
      <c r="E96" s="3">
        <v>301.01</v>
      </c>
      <c r="F96" s="3">
        <v>364.22</v>
      </c>
      <c r="G96" s="4"/>
      <c r="H96" s="4"/>
      <c r="I96" s="4"/>
      <c r="J96" s="4"/>
      <c r="K96" s="2">
        <v>1</v>
      </c>
      <c r="L96" s="2" t="s">
        <v>368</v>
      </c>
      <c r="M96" s="3">
        <v>301.01</v>
      </c>
      <c r="N96" s="3">
        <v>364.22</v>
      </c>
      <c r="O96" s="4">
        <v>42719</v>
      </c>
      <c r="P96" s="2"/>
    </row>
    <row r="97" spans="1:16" ht="30" customHeight="1" x14ac:dyDescent="0.2">
      <c r="A97" s="12" t="s">
        <v>408</v>
      </c>
      <c r="B97" s="1" t="s">
        <v>409</v>
      </c>
      <c r="C97" s="2" t="s">
        <v>50</v>
      </c>
      <c r="D97" s="2" t="s">
        <v>2</v>
      </c>
      <c r="E97" s="3">
        <v>3295.2</v>
      </c>
      <c r="F97" s="3">
        <v>3427.01</v>
      </c>
      <c r="G97" s="4"/>
      <c r="H97" s="4"/>
      <c r="I97" s="4"/>
      <c r="J97" s="4"/>
      <c r="K97" s="2">
        <v>1</v>
      </c>
      <c r="L97" s="2" t="s">
        <v>347</v>
      </c>
      <c r="M97" s="3">
        <v>3295.2</v>
      </c>
      <c r="N97" s="3">
        <v>3427.01</v>
      </c>
      <c r="O97" s="4">
        <v>42723</v>
      </c>
      <c r="P97" s="2"/>
    </row>
    <row r="98" spans="1:16" ht="30" customHeight="1" x14ac:dyDescent="0.2">
      <c r="A98" s="12" t="s">
        <v>410</v>
      </c>
      <c r="B98" s="1" t="s">
        <v>411</v>
      </c>
      <c r="C98" s="2" t="s">
        <v>50</v>
      </c>
      <c r="D98" s="2" t="s">
        <v>2</v>
      </c>
      <c r="E98" s="3">
        <v>189.42</v>
      </c>
      <c r="F98" s="3">
        <v>229.2</v>
      </c>
      <c r="G98" s="4"/>
      <c r="H98" s="4"/>
      <c r="I98" s="4"/>
      <c r="J98" s="4"/>
      <c r="K98" s="2">
        <v>1</v>
      </c>
      <c r="L98" s="2" t="s">
        <v>55</v>
      </c>
      <c r="M98" s="3">
        <v>189.42</v>
      </c>
      <c r="N98" s="3">
        <v>229.2</v>
      </c>
      <c r="O98" s="4">
        <v>42723</v>
      </c>
      <c r="P98" s="2"/>
    </row>
    <row r="99" spans="1:16" ht="30" customHeight="1" x14ac:dyDescent="0.2">
      <c r="A99" s="12" t="s">
        <v>412</v>
      </c>
      <c r="B99" s="1" t="s">
        <v>413</v>
      </c>
      <c r="C99" s="2" t="s">
        <v>50</v>
      </c>
      <c r="D99" s="2" t="s">
        <v>2</v>
      </c>
      <c r="E99" s="3">
        <v>39.200000000000003</v>
      </c>
      <c r="F99" s="3">
        <v>47.43</v>
      </c>
      <c r="G99" s="4"/>
      <c r="H99" s="4"/>
      <c r="I99" s="4"/>
      <c r="J99" s="4"/>
      <c r="K99" s="2">
        <v>1</v>
      </c>
      <c r="L99" s="2" t="s">
        <v>56</v>
      </c>
      <c r="M99" s="3">
        <v>39.200000000000003</v>
      </c>
      <c r="N99" s="3">
        <v>47.43</v>
      </c>
      <c r="O99" s="4">
        <v>42723</v>
      </c>
      <c r="P99" s="2"/>
    </row>
    <row r="100" spans="1:16" ht="30" customHeight="1" x14ac:dyDescent="0.2">
      <c r="A100" s="12" t="s">
        <v>414</v>
      </c>
      <c r="B100" s="1" t="s">
        <v>415</v>
      </c>
      <c r="C100" s="2" t="s">
        <v>50</v>
      </c>
      <c r="D100" s="2" t="s">
        <v>2</v>
      </c>
      <c r="E100" s="3">
        <v>35.9</v>
      </c>
      <c r="F100" s="3">
        <v>43.44</v>
      </c>
      <c r="G100" s="4"/>
      <c r="H100" s="4"/>
      <c r="I100" s="4"/>
      <c r="J100" s="4"/>
      <c r="K100" s="2">
        <v>1</v>
      </c>
      <c r="L100" s="2" t="s">
        <v>368</v>
      </c>
      <c r="M100" s="3">
        <v>35.9</v>
      </c>
      <c r="N100" s="3">
        <v>43.44</v>
      </c>
      <c r="O100" s="4">
        <v>42723</v>
      </c>
      <c r="P100" s="2"/>
    </row>
    <row r="101" spans="1:16" ht="30" customHeight="1" x14ac:dyDescent="0.2">
      <c r="A101" s="12" t="s">
        <v>416</v>
      </c>
      <c r="B101" s="1" t="s">
        <v>417</v>
      </c>
      <c r="C101" s="2" t="s">
        <v>50</v>
      </c>
      <c r="D101" s="2" t="s">
        <v>2</v>
      </c>
      <c r="E101" s="3">
        <v>80</v>
      </c>
      <c r="F101" s="3">
        <v>96.8</v>
      </c>
      <c r="G101" s="4"/>
      <c r="H101" s="4"/>
      <c r="I101" s="4"/>
      <c r="J101" s="4"/>
      <c r="K101" s="2">
        <v>1</v>
      </c>
      <c r="L101" s="2" t="s">
        <v>418</v>
      </c>
      <c r="M101" s="3">
        <v>80</v>
      </c>
      <c r="N101" s="3">
        <v>96.8</v>
      </c>
      <c r="O101" s="4">
        <v>42723</v>
      </c>
      <c r="P101" s="2"/>
    </row>
    <row r="102" spans="1:16" ht="30" customHeight="1" x14ac:dyDescent="0.2">
      <c r="A102" s="12" t="s">
        <v>419</v>
      </c>
      <c r="B102" s="1" t="s">
        <v>420</v>
      </c>
      <c r="C102" s="2" t="s">
        <v>50</v>
      </c>
      <c r="D102" s="2" t="s">
        <v>2</v>
      </c>
      <c r="E102" s="3">
        <v>44</v>
      </c>
      <c r="F102" s="3">
        <v>53.24</v>
      </c>
      <c r="G102" s="4"/>
      <c r="H102" s="4"/>
      <c r="I102" s="4"/>
      <c r="J102" s="4"/>
      <c r="K102" s="2">
        <v>1</v>
      </c>
      <c r="L102" s="2" t="s">
        <v>368</v>
      </c>
      <c r="M102" s="3">
        <v>44</v>
      </c>
      <c r="N102" s="3">
        <v>53.24</v>
      </c>
      <c r="O102" s="4">
        <v>42725</v>
      </c>
      <c r="P102" s="2"/>
    </row>
    <row r="103" spans="1:16" ht="30" customHeight="1" x14ac:dyDescent="0.2">
      <c r="A103" s="12" t="s">
        <v>421</v>
      </c>
      <c r="B103" s="1" t="s">
        <v>422</v>
      </c>
      <c r="C103" s="2" t="s">
        <v>50</v>
      </c>
      <c r="D103" s="2" t="s">
        <v>2</v>
      </c>
      <c r="E103" s="3">
        <v>44.83</v>
      </c>
      <c r="F103" s="3">
        <v>54.24</v>
      </c>
      <c r="G103" s="4"/>
      <c r="H103" s="4"/>
      <c r="I103" s="4"/>
      <c r="J103" s="4"/>
      <c r="K103" s="2">
        <v>1</v>
      </c>
      <c r="L103" s="2" t="s">
        <v>54</v>
      </c>
      <c r="M103" s="3">
        <v>44.83</v>
      </c>
      <c r="N103" s="3">
        <v>54.24</v>
      </c>
      <c r="O103" s="4">
        <v>42733</v>
      </c>
      <c r="P103" s="2"/>
    </row>
    <row r="104" spans="1:16" x14ac:dyDescent="0.2">
      <c r="A104" s="12"/>
      <c r="B104" s="1"/>
      <c r="C104" s="2"/>
      <c r="D104" s="2"/>
      <c r="E104" s="3"/>
      <c r="F104" s="3"/>
      <c r="G104" s="4"/>
      <c r="H104" s="4"/>
      <c r="I104" s="4"/>
      <c r="J104" s="4"/>
      <c r="K104" s="4"/>
      <c r="L104" s="2"/>
      <c r="M104" s="3"/>
      <c r="N104" s="3"/>
      <c r="O104" s="4"/>
      <c r="P104" s="2"/>
    </row>
    <row r="105" spans="1:16" x14ac:dyDescent="0.2">
      <c r="A105" s="12"/>
      <c r="B105" s="1"/>
      <c r="C105" s="2"/>
      <c r="D105" s="2"/>
      <c r="E105" s="3"/>
      <c r="F105" s="3"/>
      <c r="G105" s="4"/>
      <c r="H105" s="4"/>
      <c r="I105" s="4"/>
      <c r="J105" s="4"/>
      <c r="K105" s="4"/>
      <c r="L105" s="2"/>
      <c r="M105" s="3"/>
      <c r="N105" s="3"/>
      <c r="O105" s="4"/>
      <c r="P105" s="2"/>
    </row>
    <row r="106" spans="1:16" x14ac:dyDescent="0.2">
      <c r="A106" s="12"/>
      <c r="B106" s="1"/>
      <c r="C106" s="2"/>
      <c r="D106" s="2"/>
      <c r="E106" s="3"/>
      <c r="F106" s="3"/>
      <c r="G106" s="4"/>
      <c r="H106" s="4"/>
      <c r="I106" s="4"/>
      <c r="J106" s="4"/>
      <c r="K106" s="4"/>
      <c r="L106" s="2"/>
      <c r="M106" s="3"/>
      <c r="N106" s="3"/>
      <c r="O106" s="4"/>
      <c r="P106" s="2"/>
    </row>
    <row r="107" spans="1:16" x14ac:dyDescent="0.2">
      <c r="B107" s="5" t="s">
        <v>19</v>
      </c>
      <c r="C107" s="5" t="s">
        <v>20</v>
      </c>
      <c r="D107" s="5" t="s">
        <v>21</v>
      </c>
    </row>
    <row r="108" spans="1:16" ht="16" x14ac:dyDescent="0.2">
      <c r="B108" s="6" t="s">
        <v>22</v>
      </c>
      <c r="C108" s="7">
        <f>SUMIF($C$8:$C$103,"Abierto",$N$8:$N$103)</f>
        <v>2635772.7999999998</v>
      </c>
      <c r="D108" s="8">
        <f t="shared" ref="D108:D116" si="0">C108/$C$116</f>
        <v>0.55341792869358741</v>
      </c>
    </row>
    <row r="109" spans="1:16" ht="16" x14ac:dyDescent="0.2">
      <c r="B109" s="6" t="s">
        <v>23</v>
      </c>
      <c r="C109" s="7">
        <f>SUMIF($C$8:$C$103,"Restringido",$N$8:$N$103)</f>
        <v>0</v>
      </c>
      <c r="D109" s="8">
        <f t="shared" si="0"/>
        <v>0</v>
      </c>
    </row>
    <row r="110" spans="1:16" ht="16" x14ac:dyDescent="0.2">
      <c r="B110" s="6" t="s">
        <v>24</v>
      </c>
      <c r="C110" s="7">
        <f>SUMIF($C$8:$C$103,"Negociado con publicidad",$N$8:$N$103)</f>
        <v>0</v>
      </c>
      <c r="D110" s="8">
        <f t="shared" si="0"/>
        <v>0</v>
      </c>
    </row>
    <row r="111" spans="1:16" ht="16" x14ac:dyDescent="0.2">
      <c r="B111" s="6" t="s">
        <v>25</v>
      </c>
      <c r="C111" s="7">
        <f>SUMIF($C$8:$C$103,"Negociado sin publicidad",$N$8:$N$103)</f>
        <v>1096864.6200000001</v>
      </c>
      <c r="D111" s="8">
        <f t="shared" si="0"/>
        <v>0.23030230301248991</v>
      </c>
    </row>
    <row r="112" spans="1:16" ht="16" x14ac:dyDescent="0.2">
      <c r="B112" s="6" t="s">
        <v>26</v>
      </c>
      <c r="C112" s="7">
        <f>SUMIF($C$8:$C$103,"Adjudicación centralizada",$N$8:$N$103)</f>
        <v>747458.79</v>
      </c>
      <c r="D112" s="8">
        <f t="shared" si="0"/>
        <v>0.15693958726094115</v>
      </c>
    </row>
    <row r="113" spans="2:4" ht="16" x14ac:dyDescent="0.2">
      <c r="B113" s="6" t="s">
        <v>27</v>
      </c>
      <c r="C113" s="7">
        <f>SUMIF($C$8:$C$103,"Contrato menor",$N$8:$N$103)</f>
        <v>229951.98999999996</v>
      </c>
      <c r="D113" s="8">
        <f t="shared" si="0"/>
        <v>4.828168573739304E-2</v>
      </c>
    </row>
    <row r="114" spans="2:4" ht="16" x14ac:dyDescent="0.2">
      <c r="B114" s="14" t="s">
        <v>45</v>
      </c>
      <c r="C114" s="7">
        <f>SUMIF($C$8:$C$103,"Adjudicación directa",$N$8:$N$103)</f>
        <v>48686.000000000007</v>
      </c>
      <c r="D114" s="8">
        <f t="shared" si="0"/>
        <v>1.0222317066317705E-2</v>
      </c>
    </row>
    <row r="115" spans="2:4" ht="16" x14ac:dyDescent="0.2">
      <c r="B115" s="6" t="s">
        <v>28</v>
      </c>
      <c r="C115" s="7">
        <f>SUMIF($C$8:$C$103,"Derivado Acuerdo Marco",$N$8:$N$103)</f>
        <v>3982.48</v>
      </c>
      <c r="D115" s="8">
        <f t="shared" si="0"/>
        <v>8.3617822927061023E-4</v>
      </c>
    </row>
    <row r="116" spans="2:4" ht="17" thickBot="1" x14ac:dyDescent="0.25">
      <c r="B116" s="9" t="s">
        <v>29</v>
      </c>
      <c r="C116" s="10">
        <f>SUM(C108:C115)</f>
        <v>4762716.6800000006</v>
      </c>
      <c r="D116" s="11">
        <f t="shared" si="0"/>
        <v>1</v>
      </c>
    </row>
    <row r="117" spans="2:4" ht="16" thickTop="1" x14ac:dyDescent="0.2"/>
    <row r="128" spans="2:4" x14ac:dyDescent="0.2">
      <c r="C128" t="s">
        <v>30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3.6640625" bestFit="1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428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 t="s">
        <v>196</v>
      </c>
      <c r="B8" s="1" t="s">
        <v>197</v>
      </c>
      <c r="C8" s="2" t="s">
        <v>4</v>
      </c>
      <c r="D8" s="2" t="s">
        <v>2</v>
      </c>
      <c r="E8" s="3">
        <v>9135</v>
      </c>
      <c r="F8" s="3">
        <v>11053.35</v>
      </c>
      <c r="G8" s="4"/>
      <c r="H8" s="4"/>
      <c r="I8" s="4"/>
      <c r="J8" s="4"/>
      <c r="K8" s="2">
        <v>1</v>
      </c>
      <c r="L8" s="2" t="s">
        <v>198</v>
      </c>
      <c r="M8" s="3">
        <v>9135</v>
      </c>
      <c r="N8" s="3">
        <v>11053.35</v>
      </c>
      <c r="O8" s="4">
        <v>42716</v>
      </c>
      <c r="P8" s="2"/>
    </row>
    <row r="9" spans="1:16" ht="30" customHeight="1" x14ac:dyDescent="0.2">
      <c r="A9" s="1" t="s">
        <v>288</v>
      </c>
      <c r="B9" s="1" t="s">
        <v>289</v>
      </c>
      <c r="C9" s="2" t="s">
        <v>4</v>
      </c>
      <c r="D9" s="2" t="s">
        <v>3</v>
      </c>
      <c r="E9" s="3">
        <v>17140</v>
      </c>
      <c r="F9" s="3">
        <v>20739.400000000001</v>
      </c>
      <c r="G9" s="4"/>
      <c r="H9" s="4"/>
      <c r="I9" s="4"/>
      <c r="J9" s="4"/>
      <c r="K9" s="2">
        <v>1</v>
      </c>
      <c r="L9" s="2" t="s">
        <v>290</v>
      </c>
      <c r="M9" s="3">
        <v>17140</v>
      </c>
      <c r="N9" s="3">
        <v>20739.400000000001</v>
      </c>
      <c r="O9" s="4">
        <v>42649</v>
      </c>
      <c r="P9" s="2"/>
    </row>
    <row r="10" spans="1:16" ht="30" customHeight="1" x14ac:dyDescent="0.2">
      <c r="A10" s="1" t="s">
        <v>314</v>
      </c>
      <c r="B10" s="1" t="s">
        <v>315</v>
      </c>
      <c r="C10" s="2" t="s">
        <v>4</v>
      </c>
      <c r="D10" s="2" t="s">
        <v>3</v>
      </c>
      <c r="E10" s="3">
        <v>17850</v>
      </c>
      <c r="F10" s="3">
        <v>17850</v>
      </c>
      <c r="G10" s="4"/>
      <c r="H10" s="4"/>
      <c r="I10" s="4"/>
      <c r="J10" s="4"/>
      <c r="K10" s="2">
        <v>1</v>
      </c>
      <c r="L10" s="2" t="s">
        <v>316</v>
      </c>
      <c r="M10" s="3">
        <v>17850</v>
      </c>
      <c r="N10" s="3">
        <v>17850</v>
      </c>
      <c r="O10" s="4">
        <v>42681</v>
      </c>
      <c r="P10" s="2"/>
    </row>
    <row r="11" spans="1:16" ht="30" customHeight="1" x14ac:dyDescent="0.2">
      <c r="A11" s="1" t="s">
        <v>321</v>
      </c>
      <c r="B11" s="1" t="s">
        <v>322</v>
      </c>
      <c r="C11" s="2" t="s">
        <v>4</v>
      </c>
      <c r="D11" s="2" t="s">
        <v>3</v>
      </c>
      <c r="E11" s="3">
        <v>17768.599999999999</v>
      </c>
      <c r="F11" s="3">
        <v>21500.01</v>
      </c>
      <c r="G11" s="4"/>
      <c r="H11" s="4"/>
      <c r="I11" s="4"/>
      <c r="J11" s="4"/>
      <c r="K11" s="2">
        <v>1</v>
      </c>
      <c r="L11" s="2" t="s">
        <v>323</v>
      </c>
      <c r="M11" s="3">
        <v>17768.599999999999</v>
      </c>
      <c r="N11" s="3">
        <v>21500.01</v>
      </c>
      <c r="O11" s="4">
        <v>42706</v>
      </c>
      <c r="P11" s="2"/>
    </row>
    <row r="12" spans="1:16" ht="30" customHeight="1" x14ac:dyDescent="0.2">
      <c r="A12" s="1" t="s">
        <v>327</v>
      </c>
      <c r="B12" s="1" t="s">
        <v>328</v>
      </c>
      <c r="C12" s="2" t="s">
        <v>4</v>
      </c>
      <c r="D12" s="2" t="s">
        <v>3</v>
      </c>
      <c r="E12" s="3">
        <v>17768.599999999999</v>
      </c>
      <c r="F12" s="3">
        <v>21500.01</v>
      </c>
      <c r="G12" s="4"/>
      <c r="H12" s="4"/>
      <c r="I12" s="4"/>
      <c r="J12" s="4"/>
      <c r="K12" s="2">
        <v>1</v>
      </c>
      <c r="L12" s="2" t="s">
        <v>323</v>
      </c>
      <c r="M12" s="3">
        <v>17768.599999999999</v>
      </c>
      <c r="N12" s="3">
        <v>21500.01</v>
      </c>
      <c r="O12" s="4">
        <v>42706</v>
      </c>
      <c r="P12" s="2"/>
    </row>
    <row r="13" spans="1:16" ht="30" customHeight="1" x14ac:dyDescent="0.2">
      <c r="A13" s="1" t="s">
        <v>336</v>
      </c>
      <c r="B13" s="1" t="s">
        <v>337</v>
      </c>
      <c r="C13" s="2" t="s">
        <v>4</v>
      </c>
      <c r="D13" s="2" t="s">
        <v>2</v>
      </c>
      <c r="E13" s="3">
        <v>17493</v>
      </c>
      <c r="F13" s="3">
        <v>21166.53</v>
      </c>
      <c r="G13" s="4"/>
      <c r="H13" s="4"/>
      <c r="I13" s="4"/>
      <c r="J13" s="4"/>
      <c r="K13" s="2">
        <v>1</v>
      </c>
      <c r="L13" s="2" t="s">
        <v>338</v>
      </c>
      <c r="M13" s="3">
        <v>17493</v>
      </c>
      <c r="N13" s="3">
        <v>21166.53</v>
      </c>
      <c r="O13" s="4">
        <v>42670</v>
      </c>
      <c r="P13" s="2"/>
    </row>
    <row r="14" spans="1:16" ht="30" customHeight="1" x14ac:dyDescent="0.2">
      <c r="A14" s="1" t="s">
        <v>339</v>
      </c>
      <c r="B14" s="1" t="s">
        <v>340</v>
      </c>
      <c r="C14" s="2" t="s">
        <v>4</v>
      </c>
      <c r="D14" s="2" t="s">
        <v>3</v>
      </c>
      <c r="E14" s="3">
        <v>17500</v>
      </c>
      <c r="F14" s="3">
        <v>21175</v>
      </c>
      <c r="G14" s="4"/>
      <c r="H14" s="4"/>
      <c r="I14" s="4"/>
      <c r="J14" s="4"/>
      <c r="K14" s="2">
        <v>1</v>
      </c>
      <c r="L14" s="2" t="s">
        <v>341</v>
      </c>
      <c r="M14" s="3">
        <v>17500</v>
      </c>
      <c r="N14" s="3">
        <v>21175</v>
      </c>
      <c r="O14" s="4">
        <v>42670</v>
      </c>
      <c r="P14" s="2"/>
    </row>
    <row r="15" spans="1:16" ht="30" customHeight="1" x14ac:dyDescent="0.2">
      <c r="A15" s="1" t="s">
        <v>348</v>
      </c>
      <c r="B15" s="1" t="s">
        <v>349</v>
      </c>
      <c r="C15" s="2" t="s">
        <v>4</v>
      </c>
      <c r="D15" s="2" t="s">
        <v>3</v>
      </c>
      <c r="E15" s="3">
        <v>10140.34</v>
      </c>
      <c r="F15" s="3">
        <v>12269.81</v>
      </c>
      <c r="G15" s="4"/>
      <c r="H15" s="4"/>
      <c r="I15" s="4"/>
      <c r="J15" s="4"/>
      <c r="K15" s="30">
        <v>1</v>
      </c>
      <c r="L15" s="2" t="s">
        <v>350</v>
      </c>
      <c r="M15" s="3">
        <v>10140.34</v>
      </c>
      <c r="N15" s="3">
        <v>12269.81</v>
      </c>
      <c r="O15" s="4">
        <v>42681</v>
      </c>
      <c r="P15" s="2"/>
    </row>
    <row r="16" spans="1:16" ht="30" customHeight="1" x14ac:dyDescent="0.2">
      <c r="A16" s="1" t="s">
        <v>360</v>
      </c>
      <c r="B16" s="1" t="s">
        <v>361</v>
      </c>
      <c r="C16" s="2" t="s">
        <v>4</v>
      </c>
      <c r="D16" s="2" t="s">
        <v>3</v>
      </c>
      <c r="E16" s="3">
        <v>6155</v>
      </c>
      <c r="F16" s="3">
        <v>7447.55</v>
      </c>
      <c r="G16" s="4"/>
      <c r="H16" s="4"/>
      <c r="I16" s="4"/>
      <c r="J16" s="4"/>
      <c r="K16" s="30">
        <v>1</v>
      </c>
      <c r="L16" s="2" t="s">
        <v>362</v>
      </c>
      <c r="M16" s="3">
        <v>6155</v>
      </c>
      <c r="N16" s="3">
        <v>7447.55</v>
      </c>
      <c r="O16" s="4">
        <v>42682</v>
      </c>
      <c r="P16" s="2"/>
    </row>
    <row r="17" spans="1:16" ht="30" customHeight="1" x14ac:dyDescent="0.2">
      <c r="A17" s="1" t="s">
        <v>384</v>
      </c>
      <c r="B17" s="1" t="s">
        <v>385</v>
      </c>
      <c r="C17" s="2" t="s">
        <v>4</v>
      </c>
      <c r="D17" s="2" t="s">
        <v>2</v>
      </c>
      <c r="E17" s="3">
        <v>8500</v>
      </c>
      <c r="F17" s="3">
        <v>10285</v>
      </c>
      <c r="G17" s="4"/>
      <c r="H17" s="4"/>
      <c r="I17" s="4"/>
      <c r="J17" s="4"/>
      <c r="K17" s="30">
        <v>1</v>
      </c>
      <c r="L17" s="2" t="s">
        <v>386</v>
      </c>
      <c r="M17" s="3">
        <v>8500</v>
      </c>
      <c r="N17" s="3">
        <v>10285</v>
      </c>
      <c r="O17" s="4">
        <v>42731</v>
      </c>
      <c r="P17" s="2"/>
    </row>
    <row r="18" spans="1:16" ht="30" customHeight="1" x14ac:dyDescent="0.2">
      <c r="A18" s="1" t="s">
        <v>387</v>
      </c>
      <c r="B18" s="1" t="s">
        <v>388</v>
      </c>
      <c r="C18" s="2" t="s">
        <v>4</v>
      </c>
      <c r="D18" s="2" t="s">
        <v>2</v>
      </c>
      <c r="E18" s="3">
        <v>13004.8</v>
      </c>
      <c r="F18" s="3">
        <v>15735.81</v>
      </c>
      <c r="G18" s="4"/>
      <c r="H18" s="4"/>
      <c r="I18" s="4"/>
      <c r="J18" s="4"/>
      <c r="K18" s="30">
        <v>1</v>
      </c>
      <c r="L18" s="2" t="s">
        <v>55</v>
      </c>
      <c r="M18" s="3">
        <v>13004.8</v>
      </c>
      <c r="N18" s="3">
        <v>15735.81</v>
      </c>
      <c r="O18" s="4">
        <v>42705</v>
      </c>
      <c r="P18" s="2"/>
    </row>
    <row r="19" spans="1:16" ht="30" customHeight="1" x14ac:dyDescent="0.2">
      <c r="A19" s="1" t="s">
        <v>389</v>
      </c>
      <c r="B19" s="1" t="s">
        <v>429</v>
      </c>
      <c r="C19" s="2" t="s">
        <v>4</v>
      </c>
      <c r="D19" s="2" t="s">
        <v>2</v>
      </c>
      <c r="E19" s="3">
        <v>10080</v>
      </c>
      <c r="F19" s="3">
        <v>12196.8</v>
      </c>
      <c r="G19" s="4"/>
      <c r="H19" s="4"/>
      <c r="I19" s="4"/>
      <c r="J19" s="4"/>
      <c r="K19" s="30">
        <v>1</v>
      </c>
      <c r="L19" s="2" t="s">
        <v>391</v>
      </c>
      <c r="M19" s="3">
        <v>10080</v>
      </c>
      <c r="N19" s="3">
        <v>12196.8</v>
      </c>
      <c r="O19" s="4">
        <v>42734</v>
      </c>
      <c r="P19" s="2"/>
    </row>
    <row r="20" spans="1:16" ht="30" customHeight="1" x14ac:dyDescent="0.2">
      <c r="A20" s="1" t="s">
        <v>392</v>
      </c>
      <c r="B20" s="1" t="s">
        <v>393</v>
      </c>
      <c r="C20" s="2" t="s">
        <v>4</v>
      </c>
      <c r="D20" s="2" t="s">
        <v>2</v>
      </c>
      <c r="E20" s="3">
        <v>13105.55</v>
      </c>
      <c r="F20" s="3">
        <v>15857.72</v>
      </c>
      <c r="G20" s="4"/>
      <c r="H20" s="4"/>
      <c r="I20" s="4"/>
      <c r="J20" s="4"/>
      <c r="K20" s="30">
        <v>1</v>
      </c>
      <c r="L20" s="2" t="s">
        <v>51</v>
      </c>
      <c r="M20" s="3">
        <v>13105.55</v>
      </c>
      <c r="N20" s="3">
        <v>15857.72</v>
      </c>
      <c r="O20" s="4">
        <v>42731</v>
      </c>
      <c r="P20" s="2"/>
    </row>
    <row r="21" spans="1:16" ht="30" customHeight="1" x14ac:dyDescent="0.2">
      <c r="A21" s="1" t="s">
        <v>394</v>
      </c>
      <c r="B21" s="1" t="s">
        <v>395</v>
      </c>
      <c r="C21" s="2" t="s">
        <v>4</v>
      </c>
      <c r="D21" s="2" t="s">
        <v>2</v>
      </c>
      <c r="E21" s="3">
        <v>17500</v>
      </c>
      <c r="F21" s="3">
        <v>21175</v>
      </c>
      <c r="G21" s="4"/>
      <c r="H21" s="4"/>
      <c r="I21" s="4"/>
      <c r="J21" s="4"/>
      <c r="K21" s="30">
        <v>1</v>
      </c>
      <c r="L21" s="2" t="s">
        <v>396</v>
      </c>
      <c r="M21" s="3">
        <v>17500</v>
      </c>
      <c r="N21" s="3">
        <v>21175</v>
      </c>
      <c r="O21" s="4">
        <v>42734</v>
      </c>
      <c r="P21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430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 t="s">
        <v>237</v>
      </c>
      <c r="B8" s="1" t="s">
        <v>238</v>
      </c>
      <c r="C8" s="2" t="s">
        <v>427</v>
      </c>
      <c r="D8" s="2" t="s">
        <v>2</v>
      </c>
      <c r="E8" s="3">
        <v>80</v>
      </c>
      <c r="F8" s="3">
        <v>96.8</v>
      </c>
      <c r="G8" s="4"/>
      <c r="H8" s="4"/>
      <c r="I8" s="4"/>
      <c r="J8" s="4"/>
      <c r="K8" s="2">
        <v>1</v>
      </c>
      <c r="L8" s="2" t="s">
        <v>52</v>
      </c>
      <c r="M8" s="3">
        <v>80</v>
      </c>
      <c r="N8" s="3">
        <v>96.8</v>
      </c>
      <c r="O8" s="4">
        <v>42671</v>
      </c>
      <c r="P8" s="2"/>
    </row>
    <row r="9" spans="1:16" ht="32" x14ac:dyDescent="0.2">
      <c r="A9" s="1" t="s">
        <v>276</v>
      </c>
      <c r="B9" s="1" t="s">
        <v>277</v>
      </c>
      <c r="C9" s="2" t="s">
        <v>427</v>
      </c>
      <c r="D9" s="2" t="s">
        <v>2</v>
      </c>
      <c r="E9" s="3">
        <v>2275.59</v>
      </c>
      <c r="F9" s="3">
        <v>2753.46</v>
      </c>
      <c r="G9" s="4"/>
      <c r="H9" s="4"/>
      <c r="I9" s="4"/>
      <c r="J9" s="4"/>
      <c r="K9" s="2">
        <v>1</v>
      </c>
      <c r="L9" s="2" t="s">
        <v>52</v>
      </c>
      <c r="M9" s="3">
        <v>2275.59</v>
      </c>
      <c r="N9" s="3">
        <v>2753.46</v>
      </c>
      <c r="O9" s="4">
        <v>42682</v>
      </c>
      <c r="P9" s="2"/>
    </row>
    <row r="10" spans="1:16" ht="32" x14ac:dyDescent="0.2">
      <c r="A10" s="1" t="s">
        <v>291</v>
      </c>
      <c r="B10" s="1" t="s">
        <v>292</v>
      </c>
      <c r="C10" s="2" t="s">
        <v>427</v>
      </c>
      <c r="D10" s="2" t="s">
        <v>2</v>
      </c>
      <c r="E10" s="3">
        <v>196.84</v>
      </c>
      <c r="F10" s="3">
        <v>238.18</v>
      </c>
      <c r="G10" s="4"/>
      <c r="H10" s="4"/>
      <c r="I10" s="4"/>
      <c r="J10" s="4"/>
      <c r="K10" s="2">
        <v>1</v>
      </c>
      <c r="L10" s="2" t="s">
        <v>52</v>
      </c>
      <c r="M10" s="3">
        <v>196.84</v>
      </c>
      <c r="N10" s="3">
        <v>238.18</v>
      </c>
      <c r="O10" s="4">
        <v>42682</v>
      </c>
      <c r="P10" s="2"/>
    </row>
    <row r="11" spans="1:16" ht="32" x14ac:dyDescent="0.2">
      <c r="A11" s="1" t="s">
        <v>293</v>
      </c>
      <c r="B11" s="1" t="s">
        <v>294</v>
      </c>
      <c r="C11" s="2" t="s">
        <v>427</v>
      </c>
      <c r="D11" s="2" t="s">
        <v>2</v>
      </c>
      <c r="E11" s="3">
        <v>188.16</v>
      </c>
      <c r="F11" s="3">
        <v>227.67</v>
      </c>
      <c r="G11" s="4"/>
      <c r="H11" s="4"/>
      <c r="I11" s="4"/>
      <c r="J11" s="4"/>
      <c r="K11" s="2">
        <v>1</v>
      </c>
      <c r="L11" s="2" t="s">
        <v>52</v>
      </c>
      <c r="M11" s="3">
        <v>188.16</v>
      </c>
      <c r="N11" s="3">
        <v>227.67</v>
      </c>
      <c r="O11" s="4">
        <v>42723</v>
      </c>
      <c r="P11" s="2"/>
    </row>
    <row r="12" spans="1:16" ht="32" x14ac:dyDescent="0.2">
      <c r="A12" s="1" t="s">
        <v>351</v>
      </c>
      <c r="B12" s="1" t="s">
        <v>352</v>
      </c>
      <c r="C12" s="2" t="s">
        <v>427</v>
      </c>
      <c r="D12" s="2" t="s">
        <v>2</v>
      </c>
      <c r="E12" s="3">
        <v>353.88</v>
      </c>
      <c r="F12" s="3">
        <v>428.19</v>
      </c>
      <c r="G12" s="4"/>
      <c r="H12" s="4"/>
      <c r="I12" s="4"/>
      <c r="J12" s="4"/>
      <c r="K12" s="2">
        <v>1</v>
      </c>
      <c r="L12" s="2" t="s">
        <v>52</v>
      </c>
      <c r="M12" s="3">
        <v>353.88</v>
      </c>
      <c r="N12" s="3">
        <v>428.19</v>
      </c>
      <c r="O12" s="4">
        <v>42710</v>
      </c>
      <c r="P12" s="2"/>
    </row>
    <row r="13" spans="1:16" ht="32" x14ac:dyDescent="0.2">
      <c r="A13" s="1" t="s">
        <v>353</v>
      </c>
      <c r="B13" s="1" t="s">
        <v>294</v>
      </c>
      <c r="C13" s="2" t="s">
        <v>427</v>
      </c>
      <c r="D13" s="2" t="s">
        <v>2</v>
      </c>
      <c r="E13" s="3">
        <v>196.84</v>
      </c>
      <c r="F13" s="3">
        <v>238.18</v>
      </c>
      <c r="G13" s="4"/>
      <c r="H13" s="4"/>
      <c r="I13" s="4"/>
      <c r="J13" s="4"/>
      <c r="K13" s="2">
        <v>1</v>
      </c>
      <c r="L13" s="2" t="s">
        <v>52</v>
      </c>
      <c r="M13" s="3">
        <v>196.84</v>
      </c>
      <c r="N13" s="3">
        <v>238.18</v>
      </c>
      <c r="O13" s="4">
        <v>42705</v>
      </c>
      <c r="P13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80" zoomScaleNormal="80" workbookViewId="0">
      <selection activeCell="A3" sqref="A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431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 t="s">
        <v>464</v>
      </c>
      <c r="B8" s="1" t="s">
        <v>463</v>
      </c>
      <c r="C8" s="2" t="s">
        <v>48</v>
      </c>
      <c r="D8" s="2" t="s">
        <v>465</v>
      </c>
      <c r="E8" s="3">
        <v>23280000</v>
      </c>
      <c r="F8" s="3">
        <v>28168800</v>
      </c>
      <c r="G8" s="4">
        <v>42552</v>
      </c>
      <c r="H8" s="4">
        <v>42560</v>
      </c>
      <c r="I8" s="4">
        <v>42563</v>
      </c>
      <c r="J8" s="4">
        <v>42552</v>
      </c>
      <c r="K8" s="2">
        <v>9</v>
      </c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1.5" bestFit="1" customWidth="1"/>
    <col min="9" max="9" width="19.33203125" customWidth="1"/>
  </cols>
  <sheetData>
    <row r="1" spans="1:9" ht="19" x14ac:dyDescent="0.25">
      <c r="A1" s="34" t="s">
        <v>432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32</v>
      </c>
      <c r="H7" s="2" t="s">
        <v>33</v>
      </c>
      <c r="I7" s="2" t="s">
        <v>34</v>
      </c>
    </row>
    <row r="8" spans="1:9" ht="30" customHeight="1" x14ac:dyDescent="0.2">
      <c r="A8" s="1"/>
      <c r="B8" s="1"/>
      <c r="C8" s="2"/>
      <c r="D8" s="2"/>
      <c r="E8" s="3"/>
      <c r="F8" s="3"/>
      <c r="G8" s="3"/>
      <c r="H8" s="3"/>
      <c r="I8" s="4"/>
    </row>
  </sheetData>
  <mergeCells count="1">
    <mergeCell ref="A1:B1"/>
  </mergeCells>
  <pageMargins left="0.7" right="0.7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437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35</v>
      </c>
      <c r="H7" s="2" t="s">
        <v>36</v>
      </c>
      <c r="I7" s="2" t="s">
        <v>37</v>
      </c>
    </row>
    <row r="8" spans="1:9" ht="30" customHeight="1" x14ac:dyDescent="0.2">
      <c r="A8" s="1" t="s">
        <v>433</v>
      </c>
      <c r="B8" s="1" t="s">
        <v>434</v>
      </c>
      <c r="C8" s="2" t="s">
        <v>44</v>
      </c>
      <c r="D8" s="2" t="s">
        <v>435</v>
      </c>
      <c r="E8" s="3" t="s">
        <v>3</v>
      </c>
      <c r="F8" s="3" t="s">
        <v>436</v>
      </c>
      <c r="G8" s="3">
        <v>0</v>
      </c>
      <c r="H8" s="3">
        <v>0</v>
      </c>
      <c r="I8" s="4">
        <v>42692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20.5" bestFit="1" customWidth="1"/>
    <col min="9" max="9" width="17.5" customWidth="1"/>
  </cols>
  <sheetData>
    <row r="1" spans="1:9" ht="19" x14ac:dyDescent="0.25">
      <c r="A1" s="34" t="s">
        <v>438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35</v>
      </c>
      <c r="H7" s="2" t="s">
        <v>36</v>
      </c>
      <c r="I7" s="2" t="s">
        <v>37</v>
      </c>
    </row>
    <row r="8" spans="1:9" ht="30" customHeight="1" x14ac:dyDescent="0.2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" right="0.7" top="0.75" bottom="0.75" header="0.3" footer="0.3"/>
  <pageSetup paperSize="9" scale="53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443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38</v>
      </c>
      <c r="H7" s="2" t="s">
        <v>39</v>
      </c>
      <c r="I7" s="2" t="s">
        <v>40</v>
      </c>
    </row>
    <row r="8" spans="1:9" ht="30" customHeight="1" x14ac:dyDescent="0.2">
      <c r="A8" s="1" t="s">
        <v>439</v>
      </c>
      <c r="B8" s="1" t="s">
        <v>440</v>
      </c>
      <c r="C8" s="2" t="s">
        <v>165</v>
      </c>
      <c r="D8" s="2" t="s">
        <v>441</v>
      </c>
      <c r="E8" s="3" t="s">
        <v>3</v>
      </c>
      <c r="F8" s="3" t="s">
        <v>442</v>
      </c>
      <c r="G8" s="29">
        <v>238586.69</v>
      </c>
      <c r="H8" s="29">
        <v>288689.89</v>
      </c>
      <c r="I8" s="4">
        <v>42681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"/>
  <sheetViews>
    <sheetView zoomScale="80" zoomScaleNormal="80" workbookViewId="0">
      <selection activeCell="B4" sqref="B4"/>
    </sheetView>
  </sheetViews>
  <sheetFormatPr baseColWidth="10" defaultRowHeight="15" x14ac:dyDescent="0.2"/>
  <cols>
    <col min="1" max="1" width="18" bestFit="1" customWidth="1"/>
    <col min="2" max="2" width="86.6640625" customWidth="1"/>
    <col min="3" max="3" width="22" customWidth="1"/>
    <col min="4" max="4" width="21.5" bestFit="1" customWidth="1"/>
    <col min="5" max="5" width="21.6640625" customWidth="1"/>
    <col min="6" max="6" width="21.33203125" customWidth="1"/>
    <col min="7" max="7" width="18.5" bestFit="1" customWidth="1"/>
  </cols>
  <sheetData>
    <row r="1" spans="1:7" ht="19" x14ac:dyDescent="0.25">
      <c r="A1" s="34" t="s">
        <v>449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41</v>
      </c>
    </row>
    <row r="8" spans="1:7" ht="30" customHeight="1" x14ac:dyDescent="0.2">
      <c r="A8" s="1" t="s">
        <v>444</v>
      </c>
      <c r="B8" s="1" t="s">
        <v>445</v>
      </c>
      <c r="C8" s="2" t="s">
        <v>446</v>
      </c>
      <c r="D8" s="2" t="s">
        <v>447</v>
      </c>
      <c r="E8" s="3" t="s">
        <v>3</v>
      </c>
      <c r="F8" s="3" t="s">
        <v>448</v>
      </c>
      <c r="G8" s="4">
        <v>42682</v>
      </c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</cols>
  <sheetData>
    <row r="1" spans="1:7" ht="19" x14ac:dyDescent="0.25">
      <c r="A1" s="34" t="s">
        <v>450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42</v>
      </c>
    </row>
    <row r="8" spans="1:7" ht="30" customHeight="1" x14ac:dyDescent="0.2">
      <c r="A8" s="1"/>
      <c r="B8" s="1"/>
      <c r="C8" s="2"/>
      <c r="D8" s="2"/>
      <c r="E8" s="3"/>
      <c r="F8" s="3"/>
      <c r="G8" s="4"/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451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43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452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30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x14ac:dyDescent="0.2">
      <c r="A1" s="35" t="s">
        <v>453</v>
      </c>
      <c r="B1" s="35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6"/>
  <sheetViews>
    <sheetView zoomScaleNormal="100" workbookViewId="0">
      <selection activeCell="I14" sqref="I14"/>
    </sheetView>
  </sheetViews>
  <sheetFormatPr baseColWidth="10" defaultRowHeight="15" x14ac:dyDescent="0.2"/>
  <cols>
    <col min="1" max="1" width="31.5" customWidth="1"/>
    <col min="2" max="2" width="20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7" x14ac:dyDescent="0.2">
      <c r="A1" s="35" t="s">
        <v>47</v>
      </c>
      <c r="B1" s="35"/>
    </row>
    <row r="5" spans="1:7" x14ac:dyDescent="0.2">
      <c r="A5" s="36" t="s">
        <v>19</v>
      </c>
      <c r="B5" s="38" t="s">
        <v>166</v>
      </c>
      <c r="C5" s="39"/>
      <c r="D5" s="38" t="s">
        <v>454</v>
      </c>
      <c r="E5" s="39"/>
      <c r="F5" s="38" t="s">
        <v>46</v>
      </c>
      <c r="G5" s="39"/>
    </row>
    <row r="6" spans="1:7" x14ac:dyDescent="0.2">
      <c r="A6" s="37"/>
      <c r="B6" s="15" t="s">
        <v>20</v>
      </c>
      <c r="C6" s="16" t="s">
        <v>21</v>
      </c>
      <c r="D6" s="15" t="s">
        <v>20</v>
      </c>
      <c r="E6" s="16" t="s">
        <v>21</v>
      </c>
      <c r="F6" s="15" t="s">
        <v>20</v>
      </c>
      <c r="G6" s="16" t="s">
        <v>21</v>
      </c>
    </row>
    <row r="7" spans="1:7" ht="16" x14ac:dyDescent="0.2">
      <c r="A7" s="17" t="s">
        <v>22</v>
      </c>
      <c r="B7" s="18">
        <v>380965.3</v>
      </c>
      <c r="C7" s="19">
        <v>0.3906451348612402</v>
      </c>
      <c r="D7" s="18">
        <v>2635772.7999999998</v>
      </c>
      <c r="E7" s="19">
        <v>0.55341792869358741</v>
      </c>
      <c r="F7" s="18">
        <f>D7-B7</f>
        <v>2254807.5</v>
      </c>
      <c r="G7" s="19">
        <f>E7-C7</f>
        <v>0.16277279383234722</v>
      </c>
    </row>
    <row r="8" spans="1:7" ht="16" x14ac:dyDescent="0.2">
      <c r="A8" s="20" t="s">
        <v>23</v>
      </c>
      <c r="B8" s="21">
        <v>0</v>
      </c>
      <c r="C8" s="22">
        <v>0</v>
      </c>
      <c r="D8" s="21">
        <v>0</v>
      </c>
      <c r="E8" s="22">
        <v>0</v>
      </c>
      <c r="F8" s="21">
        <f t="shared" ref="F8:G15" si="0">D8-B8</f>
        <v>0</v>
      </c>
      <c r="G8" s="22">
        <f t="shared" si="0"/>
        <v>0</v>
      </c>
    </row>
    <row r="9" spans="1:7" ht="15" customHeight="1" x14ac:dyDescent="0.2">
      <c r="A9" s="17" t="s">
        <v>24</v>
      </c>
      <c r="B9" s="18">
        <v>0</v>
      </c>
      <c r="C9" s="19">
        <v>0</v>
      </c>
      <c r="D9" s="18">
        <v>0</v>
      </c>
      <c r="E9" s="19">
        <v>0</v>
      </c>
      <c r="F9" s="18">
        <f t="shared" si="0"/>
        <v>0</v>
      </c>
      <c r="G9" s="19">
        <f t="shared" si="0"/>
        <v>0</v>
      </c>
    </row>
    <row r="10" spans="1:7" ht="15" customHeight="1" x14ac:dyDescent="0.2">
      <c r="A10" s="20" t="s">
        <v>25</v>
      </c>
      <c r="B10" s="21">
        <v>433954.4</v>
      </c>
      <c r="C10" s="22">
        <v>0.44498061926277427</v>
      </c>
      <c r="D10" s="21">
        <v>1096864.6200000001</v>
      </c>
      <c r="E10" s="22">
        <v>0.23030230301248991</v>
      </c>
      <c r="F10" s="21">
        <f t="shared" si="0"/>
        <v>662910.22000000009</v>
      </c>
      <c r="G10" s="22">
        <f t="shared" si="0"/>
        <v>-0.21467831625028436</v>
      </c>
    </row>
    <row r="11" spans="1:7" ht="15" customHeight="1" x14ac:dyDescent="0.2">
      <c r="A11" s="17" t="s">
        <v>26</v>
      </c>
      <c r="B11" s="18">
        <v>0</v>
      </c>
      <c r="C11" s="19">
        <v>0</v>
      </c>
      <c r="D11" s="18">
        <v>747458.79</v>
      </c>
      <c r="E11" s="19">
        <v>0.15693958726094115</v>
      </c>
      <c r="F11" s="18">
        <f t="shared" si="0"/>
        <v>747458.79</v>
      </c>
      <c r="G11" s="19">
        <f t="shared" si="0"/>
        <v>0.15693958726094115</v>
      </c>
    </row>
    <row r="12" spans="1:7" ht="16" x14ac:dyDescent="0.2">
      <c r="A12" s="20" t="s">
        <v>27</v>
      </c>
      <c r="B12" s="21">
        <v>142132.69</v>
      </c>
      <c r="C12" s="22">
        <v>0.14574409756804846</v>
      </c>
      <c r="D12" s="21">
        <v>229951.98999999996</v>
      </c>
      <c r="E12" s="22">
        <v>4.828168573739304E-2</v>
      </c>
      <c r="F12" s="21">
        <f t="shared" si="0"/>
        <v>87819.299999999959</v>
      </c>
      <c r="G12" s="22">
        <f t="shared" si="0"/>
        <v>-9.7462411830655418E-2</v>
      </c>
    </row>
    <row r="13" spans="1:7" ht="16" x14ac:dyDescent="0.2">
      <c r="A13" s="23" t="s">
        <v>45</v>
      </c>
      <c r="B13" s="24">
        <v>18168.510000000002</v>
      </c>
      <c r="C13" s="25">
        <v>1.863014830793721E-2</v>
      </c>
      <c r="D13" s="24">
        <v>48686.000000000007</v>
      </c>
      <c r="E13" s="25">
        <v>1.0222317066317705E-2</v>
      </c>
      <c r="F13" s="21">
        <f t="shared" si="0"/>
        <v>30517.490000000005</v>
      </c>
      <c r="G13" s="22">
        <f t="shared" si="0"/>
        <v>-8.4078312416195049E-3</v>
      </c>
    </row>
    <row r="14" spans="1:7" ht="15" customHeight="1" x14ac:dyDescent="0.2">
      <c r="A14" s="20" t="s">
        <v>57</v>
      </c>
      <c r="B14" s="21">
        <v>0</v>
      </c>
      <c r="C14" s="22">
        <v>0</v>
      </c>
      <c r="D14" s="21">
        <v>3982.48</v>
      </c>
      <c r="E14" s="22">
        <v>8.3617822927061023E-4</v>
      </c>
      <c r="F14" s="21">
        <f t="shared" si="0"/>
        <v>3982.48</v>
      </c>
      <c r="G14" s="22">
        <f t="shared" si="0"/>
        <v>8.3617822927061023E-4</v>
      </c>
    </row>
    <row r="15" spans="1:7" ht="17" thickBot="1" x14ac:dyDescent="0.25">
      <c r="A15" s="26" t="s">
        <v>29</v>
      </c>
      <c r="B15" s="27">
        <v>975220.89999999991</v>
      </c>
      <c r="C15" s="28">
        <v>1</v>
      </c>
      <c r="D15" s="27">
        <v>4762716.6800000006</v>
      </c>
      <c r="E15" s="28">
        <v>1</v>
      </c>
      <c r="F15" s="27">
        <f t="shared" si="0"/>
        <v>3787495.7800000007</v>
      </c>
      <c r="G15" s="28"/>
    </row>
    <row r="16" spans="1:7" ht="16" thickTop="1" x14ac:dyDescent="0.2"/>
  </sheetData>
  <mergeCells count="5">
    <mergeCell ref="A1:B1"/>
    <mergeCell ref="A5:A6"/>
    <mergeCell ref="B5:C5"/>
    <mergeCell ref="D5:E5"/>
    <mergeCell ref="F5:G5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93"/>
  <sheetViews>
    <sheetView tabSelected="1" topLeftCell="A83" zoomScale="125" zoomScaleNormal="125" workbookViewId="0">
      <selection activeCell="A96" sqref="A96"/>
    </sheetView>
  </sheetViews>
  <sheetFormatPr baseColWidth="10" defaultRowHeight="15" x14ac:dyDescent="0.2"/>
  <cols>
    <col min="2" max="2" width="34.5" customWidth="1"/>
    <col min="3" max="3" width="19.1640625" customWidth="1"/>
    <col min="4" max="4" width="20" customWidth="1"/>
    <col min="5" max="5" width="22.1640625" customWidth="1"/>
    <col min="6" max="6" width="52.6640625" customWidth="1"/>
    <col min="7" max="7" width="40.83203125" bestFit="1" customWidth="1"/>
  </cols>
  <sheetData>
    <row r="1" spans="1:7" ht="19" x14ac:dyDescent="0.25">
      <c r="A1" s="31" t="s">
        <v>60</v>
      </c>
      <c r="D1" s="32" t="s">
        <v>61</v>
      </c>
      <c r="E1" s="33">
        <v>42737</v>
      </c>
    </row>
    <row r="2" spans="1:7" ht="15" customHeight="1" x14ac:dyDescent="0.25">
      <c r="A2" s="31"/>
    </row>
    <row r="3" spans="1:7" ht="15" customHeight="1" x14ac:dyDescent="0.25">
      <c r="A3" s="31"/>
    </row>
    <row r="4" spans="1:7" ht="15" customHeight="1" x14ac:dyDescent="0.25">
      <c r="A4" s="31"/>
    </row>
    <row r="5" spans="1:7" ht="15" customHeight="1" x14ac:dyDescent="0.25">
      <c r="A5" s="31"/>
    </row>
    <row r="6" spans="1:7" ht="15" customHeight="1" x14ac:dyDescent="0.25">
      <c r="A6" s="31"/>
    </row>
    <row r="7" spans="1:7" ht="30" customHeight="1" x14ac:dyDescent="0.2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</row>
    <row r="8" spans="1:7" ht="30" customHeight="1" x14ac:dyDescent="0.2">
      <c r="A8" s="12" t="s">
        <v>69</v>
      </c>
      <c r="B8" s="12" t="s">
        <v>70</v>
      </c>
      <c r="C8" s="4">
        <v>40984</v>
      </c>
      <c r="D8" s="4">
        <v>40984</v>
      </c>
      <c r="E8" s="4">
        <v>42810</v>
      </c>
      <c r="F8" s="12" t="s">
        <v>71</v>
      </c>
      <c r="G8" s="12" t="s">
        <v>72</v>
      </c>
    </row>
    <row r="9" spans="1:7" ht="30" customHeight="1" x14ac:dyDescent="0.2">
      <c r="A9" s="12" t="s">
        <v>73</v>
      </c>
      <c r="B9" s="12" t="s">
        <v>74</v>
      </c>
      <c r="C9" s="4">
        <v>40984</v>
      </c>
      <c r="D9" s="4">
        <v>41003</v>
      </c>
      <c r="E9" s="4">
        <v>42829</v>
      </c>
      <c r="F9" s="12" t="s">
        <v>71</v>
      </c>
      <c r="G9" s="12" t="s">
        <v>72</v>
      </c>
    </row>
    <row r="10" spans="1:7" ht="30" customHeight="1" x14ac:dyDescent="0.2">
      <c r="A10" s="12"/>
      <c r="B10" s="12" t="s">
        <v>75</v>
      </c>
      <c r="C10" s="4">
        <v>41897</v>
      </c>
      <c r="D10" s="4">
        <v>41897</v>
      </c>
      <c r="E10" s="4">
        <v>44819</v>
      </c>
      <c r="F10" s="12" t="s">
        <v>76</v>
      </c>
      <c r="G10" s="12" t="s">
        <v>72</v>
      </c>
    </row>
    <row r="11" spans="1:7" ht="30" customHeight="1" x14ac:dyDescent="0.2">
      <c r="A11" s="12"/>
      <c r="B11" s="12" t="s">
        <v>77</v>
      </c>
      <c r="C11" s="4">
        <v>41897</v>
      </c>
      <c r="D11" s="4">
        <v>41897</v>
      </c>
      <c r="E11" s="4">
        <v>44089</v>
      </c>
      <c r="F11" s="12" t="s">
        <v>78</v>
      </c>
      <c r="G11" s="12" t="s">
        <v>72</v>
      </c>
    </row>
    <row r="12" spans="1:7" ht="30" customHeight="1" x14ac:dyDescent="0.2">
      <c r="A12" s="12"/>
      <c r="B12" s="12" t="s">
        <v>79</v>
      </c>
      <c r="C12" s="4">
        <v>41897</v>
      </c>
      <c r="D12" s="4">
        <v>41897</v>
      </c>
      <c r="E12" s="4">
        <v>43723</v>
      </c>
      <c r="F12" s="12" t="s">
        <v>80</v>
      </c>
      <c r="G12" s="12" t="s">
        <v>72</v>
      </c>
    </row>
    <row r="13" spans="1:7" ht="30" customHeight="1" x14ac:dyDescent="0.2">
      <c r="A13" s="12"/>
      <c r="B13" s="12" t="s">
        <v>81</v>
      </c>
      <c r="C13" s="4">
        <v>41897</v>
      </c>
      <c r="D13" s="4">
        <v>41897</v>
      </c>
      <c r="E13" s="4">
        <v>42993</v>
      </c>
      <c r="F13" s="12" t="s">
        <v>82</v>
      </c>
      <c r="G13" s="12" t="s">
        <v>72</v>
      </c>
    </row>
    <row r="14" spans="1:7" ht="30" customHeight="1" x14ac:dyDescent="0.2">
      <c r="A14" s="12"/>
      <c r="B14" s="12" t="s">
        <v>83</v>
      </c>
      <c r="C14" s="4">
        <v>41897</v>
      </c>
      <c r="D14" s="4">
        <v>41897</v>
      </c>
      <c r="E14" s="4">
        <v>42993</v>
      </c>
      <c r="F14" s="12" t="s">
        <v>84</v>
      </c>
      <c r="G14" s="12" t="s">
        <v>72</v>
      </c>
    </row>
    <row r="15" spans="1:7" ht="30" customHeight="1" x14ac:dyDescent="0.2">
      <c r="A15" s="12"/>
      <c r="B15" s="12" t="s">
        <v>85</v>
      </c>
      <c r="C15" s="4">
        <v>41897</v>
      </c>
      <c r="D15" s="4">
        <v>41897</v>
      </c>
      <c r="E15" s="4">
        <v>42993</v>
      </c>
      <c r="F15" s="12" t="s">
        <v>82</v>
      </c>
      <c r="G15" s="12" t="s">
        <v>72</v>
      </c>
    </row>
    <row r="16" spans="1:7" ht="30" customHeight="1" x14ac:dyDescent="0.2">
      <c r="A16" s="12"/>
      <c r="B16" s="12" t="s">
        <v>86</v>
      </c>
      <c r="C16" s="4">
        <v>41897</v>
      </c>
      <c r="D16" s="4">
        <v>41897</v>
      </c>
      <c r="E16" s="4">
        <v>44089</v>
      </c>
      <c r="F16" s="12" t="s">
        <v>87</v>
      </c>
      <c r="G16" s="12" t="s">
        <v>72</v>
      </c>
    </row>
    <row r="17" spans="1:7" ht="30" customHeight="1" x14ac:dyDescent="0.2">
      <c r="A17" s="12"/>
      <c r="B17" s="12" t="s">
        <v>88</v>
      </c>
      <c r="C17" s="4">
        <v>41897</v>
      </c>
      <c r="D17" s="4">
        <v>41897</v>
      </c>
      <c r="E17" s="4">
        <v>43358</v>
      </c>
      <c r="F17" s="12" t="s">
        <v>89</v>
      </c>
      <c r="G17" s="12" t="s">
        <v>72</v>
      </c>
    </row>
    <row r="18" spans="1:7" ht="30" customHeight="1" x14ac:dyDescent="0.2">
      <c r="A18" s="12"/>
      <c r="B18" s="12" t="s">
        <v>90</v>
      </c>
      <c r="C18" s="4">
        <v>41897</v>
      </c>
      <c r="D18" s="4">
        <v>41897</v>
      </c>
      <c r="E18" s="4">
        <v>42993</v>
      </c>
      <c r="F18" s="12" t="s">
        <v>82</v>
      </c>
      <c r="G18" s="12" t="s">
        <v>72</v>
      </c>
    </row>
    <row r="19" spans="1:7" ht="30" customHeight="1" x14ac:dyDescent="0.2">
      <c r="A19" s="12"/>
      <c r="B19" s="12" t="s">
        <v>92</v>
      </c>
      <c r="C19" s="4">
        <v>41897</v>
      </c>
      <c r="D19" s="4">
        <v>41897</v>
      </c>
      <c r="E19" s="4">
        <v>42993</v>
      </c>
      <c r="F19" s="12" t="s">
        <v>82</v>
      </c>
      <c r="G19" s="12" t="s">
        <v>72</v>
      </c>
    </row>
    <row r="20" spans="1:7" ht="30" customHeight="1" x14ac:dyDescent="0.2">
      <c r="A20" s="12"/>
      <c r="B20" s="12" t="s">
        <v>93</v>
      </c>
      <c r="C20" s="4">
        <v>41897</v>
      </c>
      <c r="D20" s="4">
        <v>41897</v>
      </c>
      <c r="E20" s="4">
        <v>42809</v>
      </c>
      <c r="F20" s="12" t="s">
        <v>94</v>
      </c>
      <c r="G20" s="12" t="s">
        <v>72</v>
      </c>
    </row>
    <row r="21" spans="1:7" ht="30" customHeight="1" x14ac:dyDescent="0.2">
      <c r="A21" s="12"/>
      <c r="B21" s="12" t="s">
        <v>95</v>
      </c>
      <c r="C21" s="4">
        <v>41897</v>
      </c>
      <c r="D21" s="4">
        <v>41897</v>
      </c>
      <c r="E21" s="4">
        <v>42993</v>
      </c>
      <c r="F21" s="12" t="s">
        <v>82</v>
      </c>
      <c r="G21" s="12" t="s">
        <v>72</v>
      </c>
    </row>
    <row r="22" spans="1:7" ht="30" customHeight="1" x14ac:dyDescent="0.2">
      <c r="A22" s="12"/>
      <c r="B22" s="12" t="s">
        <v>96</v>
      </c>
      <c r="C22" s="4">
        <v>41897</v>
      </c>
      <c r="D22" s="4">
        <v>41897</v>
      </c>
      <c r="E22" s="4">
        <v>42993</v>
      </c>
      <c r="F22" s="12" t="s">
        <v>82</v>
      </c>
      <c r="G22" s="12" t="s">
        <v>72</v>
      </c>
    </row>
    <row r="23" spans="1:7" ht="30" customHeight="1" x14ac:dyDescent="0.2">
      <c r="A23" s="12"/>
      <c r="B23" s="12" t="s">
        <v>97</v>
      </c>
      <c r="C23" s="4">
        <v>41897</v>
      </c>
      <c r="D23" s="4">
        <v>41897</v>
      </c>
      <c r="E23" s="4">
        <v>43358</v>
      </c>
      <c r="F23" s="12" t="s">
        <v>89</v>
      </c>
      <c r="G23" s="12" t="s">
        <v>72</v>
      </c>
    </row>
    <row r="24" spans="1:7" ht="30" customHeight="1" x14ac:dyDescent="0.2">
      <c r="A24" s="12"/>
      <c r="B24" s="12" t="s">
        <v>98</v>
      </c>
      <c r="C24" s="4">
        <v>41897</v>
      </c>
      <c r="D24" s="4">
        <v>41897</v>
      </c>
      <c r="E24" s="4">
        <v>43358</v>
      </c>
      <c r="F24" s="12" t="s">
        <v>89</v>
      </c>
      <c r="G24" s="12" t="s">
        <v>72</v>
      </c>
    </row>
    <row r="25" spans="1:7" ht="30" customHeight="1" x14ac:dyDescent="0.2">
      <c r="A25" s="12"/>
      <c r="B25" s="12" t="s">
        <v>99</v>
      </c>
      <c r="C25" s="4">
        <v>41897</v>
      </c>
      <c r="D25" s="4">
        <v>41897</v>
      </c>
      <c r="E25" s="4">
        <v>43723</v>
      </c>
      <c r="F25" s="12" t="s">
        <v>100</v>
      </c>
      <c r="G25" s="12" t="s">
        <v>72</v>
      </c>
    </row>
    <row r="26" spans="1:7" ht="30" customHeight="1" x14ac:dyDescent="0.2">
      <c r="A26" s="12"/>
      <c r="B26" s="12" t="s">
        <v>101</v>
      </c>
      <c r="C26" s="4">
        <v>41897</v>
      </c>
      <c r="D26" s="4">
        <v>41897</v>
      </c>
      <c r="E26" s="4">
        <v>44454</v>
      </c>
      <c r="F26" s="12" t="s">
        <v>102</v>
      </c>
      <c r="G26" s="12" t="s">
        <v>72</v>
      </c>
    </row>
    <row r="27" spans="1:7" ht="30" customHeight="1" x14ac:dyDescent="0.2">
      <c r="A27" s="12"/>
      <c r="B27" s="12" t="s">
        <v>103</v>
      </c>
      <c r="C27" s="4">
        <v>41897</v>
      </c>
      <c r="D27" s="4">
        <v>41897</v>
      </c>
      <c r="E27" s="4">
        <v>43723</v>
      </c>
      <c r="F27" s="12" t="s">
        <v>100</v>
      </c>
      <c r="G27" s="12" t="s">
        <v>72</v>
      </c>
    </row>
    <row r="28" spans="1:7" ht="30" customHeight="1" x14ac:dyDescent="0.2">
      <c r="A28" s="12"/>
      <c r="B28" s="12" t="s">
        <v>104</v>
      </c>
      <c r="C28" s="4">
        <v>41897</v>
      </c>
      <c r="D28" s="4">
        <v>41897</v>
      </c>
      <c r="E28" s="4">
        <v>42993</v>
      </c>
      <c r="F28" s="12" t="s">
        <v>82</v>
      </c>
      <c r="G28" s="12" t="s">
        <v>72</v>
      </c>
    </row>
    <row r="29" spans="1:7" ht="30" customHeight="1" x14ac:dyDescent="0.2">
      <c r="A29" s="12"/>
      <c r="B29" s="12" t="s">
        <v>105</v>
      </c>
      <c r="C29" s="4">
        <v>41897</v>
      </c>
      <c r="D29" s="4">
        <v>41897</v>
      </c>
      <c r="E29" s="4">
        <v>43723</v>
      </c>
      <c r="F29" s="12" t="s">
        <v>100</v>
      </c>
      <c r="G29" s="12" t="s">
        <v>72</v>
      </c>
    </row>
    <row r="30" spans="1:7" ht="30" customHeight="1" x14ac:dyDescent="0.2">
      <c r="A30" s="12"/>
      <c r="B30" s="12" t="s">
        <v>106</v>
      </c>
      <c r="C30" s="4">
        <v>41897</v>
      </c>
      <c r="D30" s="4">
        <v>41897</v>
      </c>
      <c r="E30" s="4">
        <v>43723</v>
      </c>
      <c r="F30" s="12" t="s">
        <v>100</v>
      </c>
      <c r="G30" s="12" t="s">
        <v>72</v>
      </c>
    </row>
    <row r="31" spans="1:7" ht="30" customHeight="1" x14ac:dyDescent="0.2">
      <c r="A31" s="12"/>
      <c r="B31" s="12" t="s">
        <v>107</v>
      </c>
      <c r="C31" s="4">
        <v>41897</v>
      </c>
      <c r="D31" s="4">
        <v>41897</v>
      </c>
      <c r="E31" s="4">
        <v>43358</v>
      </c>
      <c r="F31" s="12" t="s">
        <v>108</v>
      </c>
      <c r="G31" s="12" t="s">
        <v>72</v>
      </c>
    </row>
    <row r="32" spans="1:7" ht="30" customHeight="1" x14ac:dyDescent="0.2">
      <c r="A32" s="12"/>
      <c r="B32" s="12" t="s">
        <v>109</v>
      </c>
      <c r="C32" s="4">
        <v>41897</v>
      </c>
      <c r="D32" s="4">
        <v>41897</v>
      </c>
      <c r="E32" s="4">
        <v>42993</v>
      </c>
      <c r="F32" s="12" t="s">
        <v>82</v>
      </c>
      <c r="G32" s="12" t="s">
        <v>72</v>
      </c>
    </row>
    <row r="33" spans="1:7" ht="30" customHeight="1" x14ac:dyDescent="0.2">
      <c r="A33" s="12"/>
      <c r="B33" s="12" t="s">
        <v>110</v>
      </c>
      <c r="C33" s="4">
        <v>41897</v>
      </c>
      <c r="D33" s="4">
        <v>41897</v>
      </c>
      <c r="E33" s="4">
        <v>44819</v>
      </c>
      <c r="F33" s="12" t="s">
        <v>111</v>
      </c>
      <c r="G33" s="12" t="s">
        <v>72</v>
      </c>
    </row>
    <row r="34" spans="1:7" ht="30" customHeight="1" x14ac:dyDescent="0.2">
      <c r="A34" s="12"/>
      <c r="B34" s="12" t="s">
        <v>112</v>
      </c>
      <c r="C34" s="4">
        <v>41897</v>
      </c>
      <c r="D34" s="4">
        <v>41897</v>
      </c>
      <c r="E34" s="4">
        <v>42993</v>
      </c>
      <c r="F34" s="12" t="s">
        <v>82</v>
      </c>
      <c r="G34" s="12" t="s">
        <v>72</v>
      </c>
    </row>
    <row r="35" spans="1:7" ht="30" customHeight="1" x14ac:dyDescent="0.2">
      <c r="A35" s="12"/>
      <c r="B35" s="12" t="s">
        <v>113</v>
      </c>
      <c r="C35" s="4">
        <v>41897</v>
      </c>
      <c r="D35" s="4">
        <v>41897</v>
      </c>
      <c r="E35" s="4">
        <v>42993</v>
      </c>
      <c r="F35" s="12" t="s">
        <v>82</v>
      </c>
      <c r="G35" s="12" t="s">
        <v>72</v>
      </c>
    </row>
    <row r="36" spans="1:7" ht="30" customHeight="1" x14ac:dyDescent="0.2">
      <c r="A36" s="12"/>
      <c r="B36" s="12" t="s">
        <v>113</v>
      </c>
      <c r="C36" s="4">
        <v>41897</v>
      </c>
      <c r="D36" s="4">
        <v>41897</v>
      </c>
      <c r="E36" s="4">
        <v>42993</v>
      </c>
      <c r="F36" s="12" t="s">
        <v>82</v>
      </c>
      <c r="G36" s="12" t="s">
        <v>72</v>
      </c>
    </row>
    <row r="37" spans="1:7" ht="30" customHeight="1" x14ac:dyDescent="0.2">
      <c r="A37" s="12"/>
      <c r="B37" s="12" t="s">
        <v>114</v>
      </c>
      <c r="C37" s="4">
        <v>41897</v>
      </c>
      <c r="D37" s="4">
        <v>41897</v>
      </c>
      <c r="E37" s="4">
        <v>42993</v>
      </c>
      <c r="F37" s="12" t="s">
        <v>82</v>
      </c>
      <c r="G37" s="12" t="s">
        <v>72</v>
      </c>
    </row>
    <row r="38" spans="1:7" ht="30" customHeight="1" x14ac:dyDescent="0.2">
      <c r="A38" s="12"/>
      <c r="B38" s="12" t="s">
        <v>115</v>
      </c>
      <c r="C38" s="4">
        <v>42027</v>
      </c>
      <c r="D38" s="4">
        <v>42027</v>
      </c>
      <c r="E38" s="4">
        <v>43123</v>
      </c>
      <c r="F38" s="12" t="s">
        <v>82</v>
      </c>
      <c r="G38" s="12" t="s">
        <v>72</v>
      </c>
    </row>
    <row r="39" spans="1:7" ht="30" customHeight="1" x14ac:dyDescent="0.2">
      <c r="A39" s="12"/>
      <c r="B39" s="12" t="s">
        <v>116</v>
      </c>
      <c r="C39" s="4">
        <v>42027</v>
      </c>
      <c r="D39" s="4">
        <v>42027</v>
      </c>
      <c r="E39" s="4">
        <v>42758</v>
      </c>
      <c r="F39" s="12" t="s">
        <v>91</v>
      </c>
      <c r="G39" s="12" t="s">
        <v>72</v>
      </c>
    </row>
    <row r="40" spans="1:7" ht="30" customHeight="1" x14ac:dyDescent="0.2">
      <c r="A40" s="12"/>
      <c r="B40" s="12" t="s">
        <v>117</v>
      </c>
      <c r="C40" s="4">
        <v>42027</v>
      </c>
      <c r="D40" s="4">
        <v>42027</v>
      </c>
      <c r="E40" s="4">
        <v>42758</v>
      </c>
      <c r="F40" s="12" t="s">
        <v>91</v>
      </c>
      <c r="G40" s="12" t="s">
        <v>72</v>
      </c>
    </row>
    <row r="41" spans="1:7" ht="30" customHeight="1" x14ac:dyDescent="0.2">
      <c r="A41" s="12"/>
      <c r="B41" s="12" t="s">
        <v>118</v>
      </c>
      <c r="C41" s="4">
        <v>42055</v>
      </c>
      <c r="D41" s="4">
        <v>42284</v>
      </c>
      <c r="E41" s="4">
        <v>43380</v>
      </c>
      <c r="F41" s="12" t="s">
        <v>127</v>
      </c>
      <c r="G41" s="12" t="s">
        <v>119</v>
      </c>
    </row>
    <row r="42" spans="1:7" ht="30" customHeight="1" x14ac:dyDescent="0.2">
      <c r="A42" s="12" t="s">
        <v>120</v>
      </c>
      <c r="B42" s="12" t="s">
        <v>121</v>
      </c>
      <c r="C42" s="4">
        <v>41995</v>
      </c>
      <c r="D42" s="4">
        <v>42284</v>
      </c>
      <c r="E42" s="4">
        <v>44111</v>
      </c>
      <c r="F42" s="12" t="s">
        <v>127</v>
      </c>
      <c r="G42" s="12" t="s">
        <v>122</v>
      </c>
    </row>
    <row r="43" spans="1:7" ht="30" customHeight="1" x14ac:dyDescent="0.2">
      <c r="A43" s="12" t="s">
        <v>123</v>
      </c>
      <c r="B43" s="12" t="s">
        <v>124</v>
      </c>
      <c r="C43" s="4">
        <v>42055</v>
      </c>
      <c r="D43" s="4">
        <v>42284</v>
      </c>
      <c r="E43" s="4">
        <v>43380</v>
      </c>
      <c r="F43" s="12" t="s">
        <v>127</v>
      </c>
      <c r="G43" s="12" t="s">
        <v>119</v>
      </c>
    </row>
    <row r="44" spans="1:7" ht="30" customHeight="1" x14ac:dyDescent="0.2">
      <c r="A44" s="12" t="s">
        <v>125</v>
      </c>
      <c r="B44" s="12" t="s">
        <v>126</v>
      </c>
      <c r="C44" s="4">
        <v>42429</v>
      </c>
      <c r="D44" s="4">
        <v>42444</v>
      </c>
      <c r="E44" s="4">
        <v>43174</v>
      </c>
      <c r="F44" s="12" t="s">
        <v>127</v>
      </c>
      <c r="G44" s="12" t="s">
        <v>72</v>
      </c>
    </row>
    <row r="45" spans="1:7" ht="30" customHeight="1" x14ac:dyDescent="0.2">
      <c r="A45" s="12"/>
      <c r="B45" s="12" t="s">
        <v>128</v>
      </c>
      <c r="C45" s="4">
        <v>42429</v>
      </c>
      <c r="D45" s="4">
        <v>42450</v>
      </c>
      <c r="E45" s="4">
        <v>43545</v>
      </c>
      <c r="F45" s="12" t="s">
        <v>127</v>
      </c>
      <c r="G45" s="12" t="s">
        <v>72</v>
      </c>
    </row>
    <row r="46" spans="1:7" ht="30" customHeight="1" x14ac:dyDescent="0.2">
      <c r="A46" s="12"/>
      <c r="B46" s="12" t="s">
        <v>129</v>
      </c>
      <c r="C46" s="4">
        <v>42387</v>
      </c>
      <c r="D46" s="4">
        <v>42426</v>
      </c>
      <c r="E46" s="4">
        <v>43887</v>
      </c>
      <c r="F46" s="12" t="s">
        <v>127</v>
      </c>
      <c r="G46" s="12" t="s">
        <v>72</v>
      </c>
    </row>
    <row r="47" spans="1:7" ht="30" customHeight="1" x14ac:dyDescent="0.2">
      <c r="A47" s="12" t="s">
        <v>130</v>
      </c>
      <c r="B47" s="12" t="s">
        <v>131</v>
      </c>
      <c r="C47" s="4">
        <v>42387</v>
      </c>
      <c r="D47" s="4">
        <v>42426</v>
      </c>
      <c r="E47" s="4">
        <v>43887</v>
      </c>
      <c r="F47" s="12" t="s">
        <v>127</v>
      </c>
      <c r="G47" s="12" t="s">
        <v>72</v>
      </c>
    </row>
    <row r="48" spans="1:7" ht="30" customHeight="1" x14ac:dyDescent="0.2">
      <c r="A48" s="12"/>
      <c r="B48" s="12" t="s">
        <v>132</v>
      </c>
      <c r="C48" s="4">
        <v>42387</v>
      </c>
      <c r="D48" s="4">
        <v>42426</v>
      </c>
      <c r="E48" s="4">
        <v>43522</v>
      </c>
      <c r="F48" s="12" t="s">
        <v>127</v>
      </c>
      <c r="G48" s="12" t="s">
        <v>72</v>
      </c>
    </row>
    <row r="49" spans="1:7" ht="30" customHeight="1" x14ac:dyDescent="0.2">
      <c r="A49" s="12" t="s">
        <v>133</v>
      </c>
      <c r="B49" s="12" t="s">
        <v>134</v>
      </c>
      <c r="C49" s="4">
        <v>42387</v>
      </c>
      <c r="D49" s="4">
        <v>42426</v>
      </c>
      <c r="E49" s="4">
        <v>43522</v>
      </c>
      <c r="F49" s="12" t="s">
        <v>127</v>
      </c>
      <c r="G49" s="12" t="s">
        <v>72</v>
      </c>
    </row>
    <row r="50" spans="1:7" ht="30" customHeight="1" x14ac:dyDescent="0.2">
      <c r="A50" s="12" t="s">
        <v>135</v>
      </c>
      <c r="B50" s="12" t="s">
        <v>136</v>
      </c>
      <c r="C50" s="4">
        <v>42387</v>
      </c>
      <c r="D50" s="4">
        <v>42426</v>
      </c>
      <c r="E50" s="4">
        <v>44069</v>
      </c>
      <c r="F50" s="12" t="s">
        <v>127</v>
      </c>
      <c r="G50" s="12" t="s">
        <v>72</v>
      </c>
    </row>
    <row r="51" spans="1:7" ht="30" customHeight="1" x14ac:dyDescent="0.2">
      <c r="A51" s="12"/>
      <c r="B51" s="12" t="s">
        <v>137</v>
      </c>
      <c r="C51" s="4">
        <v>42401</v>
      </c>
      <c r="D51" s="4">
        <v>42444</v>
      </c>
      <c r="E51" s="4">
        <v>43905</v>
      </c>
      <c r="F51" s="12" t="s">
        <v>127</v>
      </c>
      <c r="G51" s="12" t="s">
        <v>72</v>
      </c>
    </row>
    <row r="52" spans="1:7" ht="30" customHeight="1" x14ac:dyDescent="0.2">
      <c r="A52" s="12"/>
      <c r="B52" s="12" t="s">
        <v>138</v>
      </c>
      <c r="C52" s="4">
        <v>42401</v>
      </c>
      <c r="D52" s="4">
        <v>42445</v>
      </c>
      <c r="E52" s="4">
        <v>42994</v>
      </c>
      <c r="F52" s="12" t="s">
        <v>127</v>
      </c>
      <c r="G52" s="12" t="s">
        <v>72</v>
      </c>
    </row>
    <row r="53" spans="1:7" ht="30" customHeight="1" x14ac:dyDescent="0.2">
      <c r="A53" s="12"/>
      <c r="B53" s="12" t="s">
        <v>139</v>
      </c>
      <c r="C53" s="4">
        <v>42429</v>
      </c>
      <c r="D53" s="4">
        <v>42446</v>
      </c>
      <c r="E53" s="4">
        <v>43176</v>
      </c>
      <c r="F53" s="12" t="s">
        <v>127</v>
      </c>
      <c r="G53" s="12" t="s">
        <v>72</v>
      </c>
    </row>
    <row r="54" spans="1:7" ht="30" customHeight="1" x14ac:dyDescent="0.2">
      <c r="A54" s="12"/>
      <c r="B54" s="12" t="s">
        <v>140</v>
      </c>
      <c r="C54" s="4">
        <v>42429</v>
      </c>
      <c r="D54" s="4">
        <v>42450</v>
      </c>
      <c r="E54" s="4">
        <v>43180</v>
      </c>
      <c r="F54" s="12" t="s">
        <v>127</v>
      </c>
      <c r="G54" s="12" t="s">
        <v>72</v>
      </c>
    </row>
    <row r="55" spans="1:7" ht="30" customHeight="1" x14ac:dyDescent="0.2">
      <c r="A55" s="12" t="s">
        <v>141</v>
      </c>
      <c r="B55" s="12" t="s">
        <v>142</v>
      </c>
      <c r="C55" s="4">
        <v>42429</v>
      </c>
      <c r="D55" s="4">
        <v>42458</v>
      </c>
      <c r="E55" s="4">
        <v>43919</v>
      </c>
      <c r="F55" s="12" t="s">
        <v>127</v>
      </c>
      <c r="G55" s="12" t="s">
        <v>72</v>
      </c>
    </row>
    <row r="56" spans="1:7" ht="30" customHeight="1" x14ac:dyDescent="0.2">
      <c r="A56" s="12"/>
      <c r="B56" s="12" t="s">
        <v>143</v>
      </c>
      <c r="C56" s="4">
        <v>42401</v>
      </c>
      <c r="D56" s="4">
        <v>42444</v>
      </c>
      <c r="E56" s="4">
        <v>44089</v>
      </c>
      <c r="F56" s="12" t="s">
        <v>127</v>
      </c>
      <c r="G56" s="12" t="s">
        <v>72</v>
      </c>
    </row>
    <row r="57" spans="1:7" ht="30" customHeight="1" x14ac:dyDescent="0.2">
      <c r="A57" s="12" t="s">
        <v>144</v>
      </c>
      <c r="B57" s="12" t="s">
        <v>145</v>
      </c>
      <c r="C57" s="4">
        <v>42401</v>
      </c>
      <c r="D57" s="4">
        <v>42445</v>
      </c>
      <c r="E57" s="4">
        <v>43906</v>
      </c>
      <c r="F57" s="12" t="s">
        <v>127</v>
      </c>
      <c r="G57" s="12" t="s">
        <v>72</v>
      </c>
    </row>
    <row r="58" spans="1:7" ht="30" customHeight="1" x14ac:dyDescent="0.2">
      <c r="A58" s="12"/>
      <c r="B58" s="12" t="s">
        <v>146</v>
      </c>
      <c r="C58" s="4">
        <v>42429</v>
      </c>
      <c r="D58" s="4">
        <v>42446</v>
      </c>
      <c r="E58" s="4">
        <v>43907</v>
      </c>
      <c r="F58" s="12" t="s">
        <v>127</v>
      </c>
      <c r="G58" s="12" t="s">
        <v>72</v>
      </c>
    </row>
    <row r="59" spans="1:7" ht="32" x14ac:dyDescent="0.2">
      <c r="A59" s="12"/>
      <c r="B59" s="12" t="s">
        <v>147</v>
      </c>
      <c r="C59" s="4">
        <v>42429</v>
      </c>
      <c r="D59" s="4">
        <v>42446</v>
      </c>
      <c r="E59" s="4">
        <v>43541</v>
      </c>
      <c r="F59" s="12" t="s">
        <v>127</v>
      </c>
      <c r="G59" s="12" t="s">
        <v>72</v>
      </c>
    </row>
    <row r="60" spans="1:7" ht="32" x14ac:dyDescent="0.2">
      <c r="A60" s="12" t="s">
        <v>148</v>
      </c>
      <c r="B60" s="12" t="s">
        <v>149</v>
      </c>
      <c r="C60" s="4">
        <v>42429</v>
      </c>
      <c r="D60" s="4">
        <v>42446</v>
      </c>
      <c r="E60" s="4">
        <v>43176</v>
      </c>
      <c r="F60" s="12" t="s">
        <v>127</v>
      </c>
      <c r="G60" s="12" t="s">
        <v>72</v>
      </c>
    </row>
    <row r="61" spans="1:7" ht="32" x14ac:dyDescent="0.2">
      <c r="A61" s="12"/>
      <c r="B61" s="12" t="s">
        <v>150</v>
      </c>
      <c r="C61" s="4">
        <v>42429</v>
      </c>
      <c r="D61" s="4">
        <v>42457</v>
      </c>
      <c r="E61" s="4">
        <v>43187</v>
      </c>
      <c r="F61" s="12" t="s">
        <v>127</v>
      </c>
      <c r="G61" s="12" t="s">
        <v>72</v>
      </c>
    </row>
    <row r="62" spans="1:7" ht="32" x14ac:dyDescent="0.2">
      <c r="A62" s="12"/>
      <c r="B62" s="12" t="s">
        <v>151</v>
      </c>
      <c r="C62" s="4">
        <v>41897</v>
      </c>
      <c r="D62" s="4">
        <v>42464</v>
      </c>
      <c r="E62" s="4">
        <v>45386</v>
      </c>
      <c r="F62" s="12" t="s">
        <v>127</v>
      </c>
      <c r="G62" s="12" t="s">
        <v>72</v>
      </c>
    </row>
    <row r="63" spans="1:7" ht="32" x14ac:dyDescent="0.2">
      <c r="A63" s="12" t="s">
        <v>152</v>
      </c>
      <c r="B63" s="12" t="s">
        <v>153</v>
      </c>
      <c r="C63" s="4">
        <v>42429</v>
      </c>
      <c r="D63" s="4">
        <v>42464</v>
      </c>
      <c r="E63" s="4">
        <v>43559</v>
      </c>
      <c r="F63" s="12" t="s">
        <v>127</v>
      </c>
      <c r="G63" s="12" t="s">
        <v>72</v>
      </c>
    </row>
    <row r="64" spans="1:7" ht="32" x14ac:dyDescent="0.2">
      <c r="A64" s="12"/>
      <c r="B64" s="12" t="s">
        <v>154</v>
      </c>
      <c r="C64" s="4">
        <v>42429</v>
      </c>
      <c r="D64" s="4">
        <v>42472</v>
      </c>
      <c r="E64" s="4">
        <v>43202</v>
      </c>
      <c r="F64" s="12" t="s">
        <v>127</v>
      </c>
      <c r="G64" s="12" t="s">
        <v>72</v>
      </c>
    </row>
    <row r="65" spans="1:7" ht="32" x14ac:dyDescent="0.2">
      <c r="A65" s="12"/>
      <c r="B65" s="12" t="s">
        <v>155</v>
      </c>
      <c r="C65" s="4">
        <v>42429</v>
      </c>
      <c r="D65" s="4">
        <v>42458</v>
      </c>
      <c r="E65" s="4">
        <v>43372</v>
      </c>
      <c r="F65" s="12" t="s">
        <v>127</v>
      </c>
      <c r="G65" s="12" t="s">
        <v>72</v>
      </c>
    </row>
    <row r="66" spans="1:7" ht="32" x14ac:dyDescent="0.2">
      <c r="A66" s="12"/>
      <c r="B66" s="12" t="s">
        <v>156</v>
      </c>
      <c r="C66" s="4">
        <v>42429</v>
      </c>
      <c r="D66" s="4">
        <v>42459</v>
      </c>
      <c r="E66" s="4">
        <v>43373</v>
      </c>
      <c r="F66" s="12" t="s">
        <v>127</v>
      </c>
      <c r="G66" s="12" t="s">
        <v>72</v>
      </c>
    </row>
    <row r="67" spans="1:7" ht="32" x14ac:dyDescent="0.2">
      <c r="A67" s="12"/>
      <c r="B67" s="12" t="s">
        <v>157</v>
      </c>
      <c r="C67" s="4">
        <v>41897</v>
      </c>
      <c r="D67" s="4">
        <v>42464</v>
      </c>
      <c r="E67" s="4">
        <v>43925</v>
      </c>
      <c r="F67" s="12" t="s">
        <v>127</v>
      </c>
      <c r="G67" s="12" t="s">
        <v>72</v>
      </c>
    </row>
    <row r="68" spans="1:7" ht="32" x14ac:dyDescent="0.2">
      <c r="A68" s="12"/>
      <c r="B68" s="12" t="s">
        <v>158</v>
      </c>
      <c r="C68" s="4">
        <v>41897</v>
      </c>
      <c r="D68" s="4">
        <v>42464</v>
      </c>
      <c r="E68" s="4">
        <v>43194</v>
      </c>
      <c r="F68" s="12" t="s">
        <v>127</v>
      </c>
      <c r="G68" s="12" t="s">
        <v>72</v>
      </c>
    </row>
    <row r="69" spans="1:7" ht="32" x14ac:dyDescent="0.2">
      <c r="A69" s="12"/>
      <c r="B69" s="12" t="s">
        <v>159</v>
      </c>
      <c r="C69" s="4">
        <v>42429</v>
      </c>
      <c r="D69" s="4">
        <v>42464</v>
      </c>
      <c r="E69" s="4">
        <v>43925</v>
      </c>
      <c r="F69" s="12" t="s">
        <v>127</v>
      </c>
      <c r="G69" s="12" t="s">
        <v>72</v>
      </c>
    </row>
    <row r="70" spans="1:7" ht="32" x14ac:dyDescent="0.2">
      <c r="A70" s="12"/>
      <c r="B70" s="12" t="s">
        <v>160</v>
      </c>
      <c r="C70" s="4">
        <v>42522</v>
      </c>
      <c r="D70" s="4">
        <v>42527</v>
      </c>
      <c r="E70" s="4">
        <v>43379</v>
      </c>
      <c r="F70" s="12" t="s">
        <v>127</v>
      </c>
      <c r="G70" s="12" t="s">
        <v>72</v>
      </c>
    </row>
    <row r="71" spans="1:7" ht="32" x14ac:dyDescent="0.2">
      <c r="A71" s="12"/>
      <c r="B71" s="12" t="s">
        <v>160</v>
      </c>
      <c r="C71" s="4">
        <v>42522</v>
      </c>
      <c r="D71" s="4">
        <v>42527</v>
      </c>
      <c r="E71" s="4">
        <v>43379</v>
      </c>
      <c r="F71" s="12" t="s">
        <v>127</v>
      </c>
      <c r="G71" s="12" t="s">
        <v>72</v>
      </c>
    </row>
    <row r="72" spans="1:7" ht="32" x14ac:dyDescent="0.2">
      <c r="A72" s="12"/>
      <c r="B72" s="12" t="s">
        <v>161</v>
      </c>
      <c r="C72" s="4">
        <v>42522</v>
      </c>
      <c r="D72" s="4">
        <v>42527</v>
      </c>
      <c r="E72" s="4">
        <v>43440</v>
      </c>
      <c r="F72" s="12" t="s">
        <v>127</v>
      </c>
      <c r="G72" s="12" t="s">
        <v>72</v>
      </c>
    </row>
    <row r="73" spans="1:7" ht="32" x14ac:dyDescent="0.2">
      <c r="A73" s="12"/>
      <c r="B73" s="12" t="s">
        <v>162</v>
      </c>
      <c r="C73" s="4">
        <v>42522</v>
      </c>
      <c r="D73" s="4">
        <v>42527</v>
      </c>
      <c r="E73" s="4">
        <v>43257</v>
      </c>
      <c r="F73" s="12" t="s">
        <v>127</v>
      </c>
      <c r="G73" s="12" t="s">
        <v>72</v>
      </c>
    </row>
    <row r="74" spans="1:7" ht="32" x14ac:dyDescent="0.2">
      <c r="A74" s="12"/>
      <c r="B74" s="12" t="s">
        <v>163</v>
      </c>
      <c r="C74" s="4">
        <v>42522</v>
      </c>
      <c r="D74" s="4">
        <v>42527</v>
      </c>
      <c r="E74" s="4">
        <v>43440</v>
      </c>
      <c r="F74" s="12" t="s">
        <v>127</v>
      </c>
      <c r="G74" s="12" t="s">
        <v>72</v>
      </c>
    </row>
    <row r="75" spans="1:7" ht="32" x14ac:dyDescent="0.2">
      <c r="A75" s="12" t="s">
        <v>167</v>
      </c>
      <c r="B75" s="12" t="s">
        <v>168</v>
      </c>
      <c r="C75" s="4">
        <v>42545</v>
      </c>
      <c r="D75" s="4">
        <v>42551</v>
      </c>
      <c r="E75" s="4">
        <v>43403</v>
      </c>
      <c r="F75" s="12" t="s">
        <v>127</v>
      </c>
      <c r="G75" s="12" t="s">
        <v>72</v>
      </c>
    </row>
    <row r="76" spans="1:7" ht="32" x14ac:dyDescent="0.2">
      <c r="A76" s="12" t="s">
        <v>167</v>
      </c>
      <c r="B76" s="12" t="s">
        <v>168</v>
      </c>
      <c r="C76" s="4">
        <v>42545</v>
      </c>
      <c r="D76" s="4">
        <v>42551</v>
      </c>
      <c r="E76" s="4">
        <v>43403</v>
      </c>
      <c r="F76" s="12" t="s">
        <v>127</v>
      </c>
      <c r="G76" s="12" t="s">
        <v>72</v>
      </c>
    </row>
    <row r="77" spans="1:7" ht="32" x14ac:dyDescent="0.2">
      <c r="A77" s="12"/>
      <c r="B77" s="12" t="s">
        <v>169</v>
      </c>
      <c r="C77" s="4">
        <v>42545</v>
      </c>
      <c r="D77" s="4">
        <v>42552</v>
      </c>
      <c r="E77" s="4">
        <v>43040</v>
      </c>
      <c r="F77" s="12" t="s">
        <v>127</v>
      </c>
      <c r="G77" s="12" t="s">
        <v>72</v>
      </c>
    </row>
    <row r="78" spans="1:7" ht="32" x14ac:dyDescent="0.2">
      <c r="A78" s="12" t="s">
        <v>170</v>
      </c>
      <c r="B78" s="12" t="s">
        <v>171</v>
      </c>
      <c r="C78" s="4">
        <v>42545</v>
      </c>
      <c r="D78" s="4">
        <v>42551</v>
      </c>
      <c r="E78" s="4">
        <v>43464</v>
      </c>
      <c r="F78" s="12" t="s">
        <v>127</v>
      </c>
      <c r="G78" s="12" t="s">
        <v>72</v>
      </c>
    </row>
    <row r="79" spans="1:7" ht="32" x14ac:dyDescent="0.2">
      <c r="A79" s="12" t="s">
        <v>172</v>
      </c>
      <c r="B79" s="12" t="s">
        <v>173</v>
      </c>
      <c r="C79" s="4">
        <v>42545</v>
      </c>
      <c r="D79" s="4">
        <v>42551</v>
      </c>
      <c r="E79" s="4">
        <v>42916</v>
      </c>
      <c r="F79" s="12" t="s">
        <v>127</v>
      </c>
      <c r="G79" s="12" t="s">
        <v>72</v>
      </c>
    </row>
    <row r="80" spans="1:7" ht="32" x14ac:dyDescent="0.2">
      <c r="A80" s="12"/>
      <c r="B80" s="12" t="s">
        <v>174</v>
      </c>
      <c r="C80" s="4">
        <v>42545</v>
      </c>
      <c r="D80" s="4">
        <v>42551</v>
      </c>
      <c r="E80" s="4">
        <v>43829</v>
      </c>
      <c r="F80" s="12" t="s">
        <v>127</v>
      </c>
      <c r="G80" s="12" t="s">
        <v>72</v>
      </c>
    </row>
    <row r="81" spans="1:7" ht="32" x14ac:dyDescent="0.2">
      <c r="A81" s="12"/>
      <c r="B81" s="12" t="s">
        <v>175</v>
      </c>
      <c r="C81" s="4">
        <v>42545</v>
      </c>
      <c r="D81" s="4">
        <v>42552</v>
      </c>
      <c r="E81" s="4">
        <v>42917</v>
      </c>
      <c r="F81" s="12" t="s">
        <v>127</v>
      </c>
      <c r="G81" s="12" t="s">
        <v>72</v>
      </c>
    </row>
    <row r="82" spans="1:7" ht="32" x14ac:dyDescent="0.2">
      <c r="A82" s="12"/>
      <c r="B82" s="12" t="s">
        <v>176</v>
      </c>
      <c r="C82" s="4">
        <v>42545</v>
      </c>
      <c r="D82" s="4">
        <v>42552</v>
      </c>
      <c r="E82" s="4">
        <v>43466</v>
      </c>
      <c r="F82" s="12" t="s">
        <v>127</v>
      </c>
      <c r="G82" s="12" t="s">
        <v>72</v>
      </c>
    </row>
    <row r="83" spans="1:7" ht="32" x14ac:dyDescent="0.2">
      <c r="A83" s="12" t="s">
        <v>177</v>
      </c>
      <c r="B83" s="12" t="s">
        <v>178</v>
      </c>
      <c r="C83" s="4">
        <v>42545</v>
      </c>
      <c r="D83" s="4">
        <v>42552</v>
      </c>
      <c r="E83" s="4">
        <v>42917</v>
      </c>
      <c r="F83" s="12" t="s">
        <v>127</v>
      </c>
      <c r="G83" s="12" t="s">
        <v>179</v>
      </c>
    </row>
    <row r="84" spans="1:7" ht="32" x14ac:dyDescent="0.2">
      <c r="A84" s="12"/>
      <c r="B84" s="12" t="s">
        <v>180</v>
      </c>
      <c r="C84" s="4">
        <v>42573</v>
      </c>
      <c r="D84" s="4">
        <v>42587</v>
      </c>
      <c r="E84" s="4">
        <v>42952</v>
      </c>
      <c r="F84" s="12" t="s">
        <v>127</v>
      </c>
      <c r="G84" s="12" t="s">
        <v>72</v>
      </c>
    </row>
    <row r="85" spans="1:7" ht="32" x14ac:dyDescent="0.2">
      <c r="A85" s="12"/>
      <c r="B85" s="12" t="s">
        <v>181</v>
      </c>
      <c r="C85" s="4">
        <v>42573</v>
      </c>
      <c r="D85" s="4">
        <v>42587</v>
      </c>
      <c r="E85" s="4">
        <v>42952</v>
      </c>
      <c r="F85" s="12" t="s">
        <v>127</v>
      </c>
      <c r="G85" s="12" t="s">
        <v>72</v>
      </c>
    </row>
    <row r="86" spans="1:7" ht="32" x14ac:dyDescent="0.2">
      <c r="A86" s="12"/>
      <c r="B86" s="12" t="s">
        <v>182</v>
      </c>
      <c r="C86" s="4">
        <v>42573</v>
      </c>
      <c r="D86" s="4">
        <v>42587</v>
      </c>
      <c r="E86" s="4">
        <v>42952</v>
      </c>
      <c r="F86" s="12" t="s">
        <v>127</v>
      </c>
      <c r="G86" s="12" t="s">
        <v>72</v>
      </c>
    </row>
    <row r="87" spans="1:7" ht="32" x14ac:dyDescent="0.2">
      <c r="A87" s="12"/>
      <c r="B87" s="12" t="s">
        <v>183</v>
      </c>
      <c r="C87" s="4">
        <v>42551</v>
      </c>
      <c r="D87" s="4">
        <v>42565</v>
      </c>
      <c r="E87" s="4">
        <v>42930</v>
      </c>
      <c r="F87" s="12" t="s">
        <v>127</v>
      </c>
      <c r="G87" s="12" t="s">
        <v>72</v>
      </c>
    </row>
    <row r="88" spans="1:7" ht="32" x14ac:dyDescent="0.2">
      <c r="A88" s="12"/>
      <c r="B88" s="12" t="s">
        <v>184</v>
      </c>
      <c r="C88" s="4">
        <v>42551</v>
      </c>
      <c r="D88" s="4">
        <v>42565</v>
      </c>
      <c r="E88" s="4">
        <v>42930</v>
      </c>
      <c r="F88" s="12" t="s">
        <v>127</v>
      </c>
      <c r="G88" s="12" t="s">
        <v>72</v>
      </c>
    </row>
    <row r="89" spans="1:7" ht="32" x14ac:dyDescent="0.2">
      <c r="A89" s="12" t="s">
        <v>185</v>
      </c>
      <c r="B89" s="12" t="s">
        <v>186</v>
      </c>
      <c r="C89" s="4">
        <v>42573</v>
      </c>
      <c r="D89" s="4">
        <v>42587</v>
      </c>
      <c r="E89" s="4">
        <v>42952</v>
      </c>
      <c r="F89" s="12" t="s">
        <v>127</v>
      </c>
      <c r="G89" s="12" t="s">
        <v>72</v>
      </c>
    </row>
    <row r="90" spans="1:7" ht="32" x14ac:dyDescent="0.2">
      <c r="A90" s="12" t="s">
        <v>455</v>
      </c>
      <c r="B90" s="12" t="s">
        <v>456</v>
      </c>
      <c r="C90" s="4">
        <v>42636</v>
      </c>
      <c r="D90" s="4">
        <v>41652</v>
      </c>
      <c r="E90" s="4">
        <v>42929</v>
      </c>
      <c r="F90" s="12" t="s">
        <v>127</v>
      </c>
      <c r="G90" s="12" t="s">
        <v>72</v>
      </c>
    </row>
    <row r="91" spans="1:7" ht="16" x14ac:dyDescent="0.2">
      <c r="A91" s="12" t="s">
        <v>457</v>
      </c>
      <c r="B91" s="12" t="s">
        <v>458</v>
      </c>
      <c r="C91" s="4">
        <v>42720</v>
      </c>
      <c r="D91" s="4">
        <v>42734</v>
      </c>
      <c r="E91" s="4">
        <v>42765</v>
      </c>
      <c r="F91" s="12" t="s">
        <v>127</v>
      </c>
      <c r="G91" s="12" t="s">
        <v>459</v>
      </c>
    </row>
    <row r="92" spans="1:7" ht="16" x14ac:dyDescent="0.2">
      <c r="A92" s="12" t="s">
        <v>460</v>
      </c>
      <c r="B92" s="12" t="s">
        <v>461</v>
      </c>
      <c r="C92" s="4">
        <v>42720</v>
      </c>
      <c r="D92" s="4">
        <v>42734</v>
      </c>
      <c r="E92" s="4">
        <v>42765</v>
      </c>
      <c r="F92" s="12" t="s">
        <v>127</v>
      </c>
      <c r="G92" s="12" t="s">
        <v>459</v>
      </c>
    </row>
    <row r="93" spans="1:7" ht="32" x14ac:dyDescent="0.2">
      <c r="A93" s="12"/>
      <c r="B93" s="12" t="s">
        <v>462</v>
      </c>
      <c r="C93" s="4">
        <v>42720</v>
      </c>
      <c r="D93" s="4">
        <v>42734</v>
      </c>
      <c r="E93" s="4">
        <v>42765</v>
      </c>
      <c r="F93" s="12" t="s">
        <v>127</v>
      </c>
      <c r="G93" s="12" t="s">
        <v>459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1. Listado Contratos Adjudicado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15. Prohibiciones</vt:lpstr>
      <vt:lpstr>'1. Listado Contratos Adjudicado'!Títulos_a_imprimir</vt:lpstr>
      <vt:lpstr>'15. Prohibiciones'!Títulos_a_imprimir</vt:lpstr>
    </vt:vector>
  </TitlesOfParts>
  <Company>diputacion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PORTALES MOLLA - MIGUEL</dc:creator>
  <cp:lastModifiedBy>Microsoft Office User</cp:lastModifiedBy>
  <cp:lastPrinted>2017-01-17T08:13:43Z</cp:lastPrinted>
  <dcterms:created xsi:type="dcterms:W3CDTF">2015-09-14T06:29:04Z</dcterms:created>
  <dcterms:modified xsi:type="dcterms:W3CDTF">2020-11-17T17:37:11Z</dcterms:modified>
</cp:coreProperties>
</file>