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965D8330-27F7-0042-924E-9F298390F385}" xr6:coauthVersionLast="45" xr6:coauthVersionMax="45" xr10:uidLastSave="{00000000-0000-0000-0000-000000000000}"/>
  <bookViews>
    <workbookView xWindow="0" yWindow="0" windowWidth="25160" windowHeight="14660" firstSheet="8" activeTab="14" xr2:uid="{00000000-000D-0000-FFFF-FFFF00000000}"/>
  </bookViews>
  <sheets>
    <sheet name="ContratosAdjudicados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14">'15. Prohibiciones'!$7:$7</definedName>
    <definedName name="_xlnm.Print_Titles" localSheetId="0">ContratosAdjudicados!$7:$7</definedName>
  </definedNames>
  <calcPr calcId="191029"/>
</workbook>
</file>

<file path=xl/calcChain.xml><?xml version="1.0" encoding="utf-8"?>
<calcChain xmlns="http://schemas.openxmlformats.org/spreadsheetml/2006/main">
  <c r="C107" i="2" l="1"/>
  <c r="D7" i="19" l="1"/>
  <c r="C10" i="19"/>
  <c r="C11" i="19"/>
  <c r="C14" i="19"/>
  <c r="C15" i="19"/>
  <c r="B15" i="19"/>
  <c r="C12" i="19" s="1"/>
  <c r="C13" i="19" l="1"/>
  <c r="C9" i="19"/>
  <c r="C7" i="19"/>
  <c r="C8" i="19"/>
  <c r="F7" i="19"/>
  <c r="C114" i="2" l="1"/>
  <c r="D14" i="19" s="1"/>
  <c r="C113" i="2"/>
  <c r="D13" i="19" s="1"/>
  <c r="C112" i="2"/>
  <c r="D12" i="19" s="1"/>
  <c r="C111" i="2"/>
  <c r="D11" i="19" s="1"/>
  <c r="C110" i="2"/>
  <c r="D10" i="19" s="1"/>
  <c r="C109" i="2"/>
  <c r="D9" i="19" s="1"/>
  <c r="C108" i="2"/>
  <c r="D8" i="19" s="1"/>
  <c r="F9" i="19" l="1"/>
  <c r="F13" i="19"/>
  <c r="E13" i="19"/>
  <c r="G13" i="19" s="1"/>
  <c r="F10" i="19"/>
  <c r="F14" i="19"/>
  <c r="E14" i="19"/>
  <c r="G14" i="19" s="1"/>
  <c r="F11" i="19"/>
  <c r="F12" i="19"/>
  <c r="F8" i="19"/>
  <c r="D15" i="19"/>
  <c r="C115" i="2"/>
  <c r="D115" i="2" s="1"/>
  <c r="F15" i="19" l="1"/>
  <c r="E7" i="19"/>
  <c r="G7" i="19" s="1"/>
  <c r="E8" i="19"/>
  <c r="G8" i="19" s="1"/>
  <c r="E11" i="19"/>
  <c r="G11" i="19" s="1"/>
  <c r="E10" i="19"/>
  <c r="G10" i="19" s="1"/>
  <c r="E9" i="19"/>
  <c r="G9" i="19" s="1"/>
  <c r="E12" i="19"/>
  <c r="G12" i="19" s="1"/>
  <c r="D107" i="2"/>
  <c r="D111" i="2"/>
  <c r="D113" i="2"/>
  <c r="D109" i="2"/>
  <c r="D114" i="2"/>
  <c r="D112" i="2"/>
  <c r="D110" i="2"/>
  <c r="D108" i="2"/>
</calcChain>
</file>

<file path=xl/sharedStrings.xml><?xml version="1.0" encoding="utf-8"?>
<sst xmlns="http://schemas.openxmlformats.org/spreadsheetml/2006/main" count="1559" uniqueCount="545">
  <si>
    <t>EXPEDIENTE</t>
  </si>
  <si>
    <t>OBJETO</t>
  </si>
  <si>
    <t>C - Suministros</t>
  </si>
  <si>
    <t>E - Servicios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</si>
  <si>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</si>
  <si>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</si>
  <si>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</si>
  <si>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</si>
  <si>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</si>
  <si>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</si>
  <si>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</si>
  <si>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</si>
  <si>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</si>
  <si>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</si>
  <si>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</si>
  <si>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</si>
  <si>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</si>
  <si>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</si>
  <si>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</si>
  <si>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</si>
  <si>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</si>
  <si>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</si>
  <si>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</si>
  <si>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</si>
  <si>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</si>
  <si>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</si>
  <si>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</si>
  <si>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</si>
  <si>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</si>
  <si>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</si>
  <si>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</si>
  <si>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</si>
  <si>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</si>
  <si>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</si>
  <si>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</si>
  <si>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</si>
  <si>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</si>
  <si>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</si>
  <si>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</si>
  <si>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</si>
  <si>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</si>
  <si>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</si>
  <si>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</si>
  <si>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</si>
  <si>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ADJUDICACIÓN DIRECTA</t>
  </si>
  <si>
    <t>COMPARATIVA IMPORTE CONTRATOS ADJUDICADOS</t>
  </si>
  <si>
    <t>Abierto</t>
  </si>
  <si>
    <t>Negociado sin publicidad</t>
  </si>
  <si>
    <t>Adjudicación directa</t>
  </si>
  <si>
    <t>Impacto Valencia S.L. (Integral)</t>
  </si>
  <si>
    <t>Office Depot,S.L</t>
  </si>
  <si>
    <t>INFORPRODUCTS SL</t>
  </si>
  <si>
    <t>Imprenta Papeleria Ramirez, S.L.</t>
  </si>
  <si>
    <t>ACIERTOS VALENCIA, SA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</si>
  <si>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</si>
  <si>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</si>
  <si>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</si>
  <si>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</si>
  <si>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</si>
  <si>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</si>
  <si>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</si>
  <si>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</si>
  <si>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</si>
  <si>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MINISTRO DE HACIENDA Y ADMINISTRACIONES PUBLICAS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</si>
  <si>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</si>
  <si>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</si>
  <si>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</si>
  <si>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</si>
  <si>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</si>
  <si>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</si>
  <si>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 xml:space="preserve">Prohibición para contratar con el sector público durante un plazo de 3 años. 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</si>
  <si>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</si>
  <si>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</si>
  <si>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</si>
  <si>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</si>
  <si>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</si>
  <si>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</si>
  <si>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</si>
  <si>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</si>
  <si>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</si>
  <si>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</si>
  <si>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</si>
  <si>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</si>
  <si>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</si>
  <si>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</si>
  <si>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</si>
  <si>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ESPADAFOR LLOBERA,  EULOGIO</t>
  </si>
  <si>
    <t xml:space="preserve">Prohibición para contratar con el sector público durante un plazo de 8 años. </t>
  </si>
  <si>
    <t>VIÑUELA ROALES,  ALBERTO</t>
  </si>
  <si>
    <t>ESCRIVA BENEDITO,  FRANCISCO SALVADOR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</si>
  <si>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</si>
  <si>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</si>
  <si>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</si>
  <si>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</si>
  <si>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</si>
  <si>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</si>
  <si>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</si>
  <si>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</si>
  <si>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</si>
  <si>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</si>
  <si>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</si>
  <si>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</si>
  <si>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</si>
  <si>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</si>
  <si>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</si>
  <si>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</si>
  <si>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</si>
  <si>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</si>
  <si>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</si>
  <si>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</si>
  <si>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</si>
  <si>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</si>
  <si>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</si>
  <si>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</si>
  <si>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</si>
  <si>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</si>
  <si>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</si>
  <si>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</si>
  <si>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</si>
  <si>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</si>
  <si>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</si>
  <si>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</si>
  <si>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</si>
  <si>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</si>
  <si>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</si>
  <si>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</si>
  <si>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</si>
  <si>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</si>
  <si>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</si>
  <si>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</si>
  <si>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</si>
  <si>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</si>
  <si>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</si>
  <si>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</si>
  <si>
    <t>A18461814</t>
  </si>
  <si>
    <t>ODIN IMPORTACIONES S A</t>
  </si>
  <si>
    <t>B06174130</t>
  </si>
  <si>
    <t>DISCONSER S L</t>
  </si>
  <si>
    <t>GARUZ LATORRE,  FRANCISCO</t>
  </si>
  <si>
    <t>ROIG ALFONSO,  AMPARO</t>
  </si>
  <si>
    <t>Alepuz S.L.</t>
  </si>
  <si>
    <t>Derivado Acuerdo Marco</t>
  </si>
  <si>
    <t>Resolución</t>
  </si>
  <si>
    <t>DISEÑOS MEDI SL</t>
  </si>
  <si>
    <t>Pallardo, S.A.</t>
  </si>
  <si>
    <t>Digital Value S.L.</t>
  </si>
  <si>
    <t>A50372267</t>
  </si>
  <si>
    <t>SERVICIOS RENOVADOS DE ALIMENTACION S A</t>
  </si>
  <si>
    <t>TODAS LAS ADMINISTRACIONES PUBLICAS</t>
  </si>
  <si>
    <t>JUZGADO DE LO PENAL N 7 DE ZARAGOZA</t>
  </si>
  <si>
    <t>LOPEZ VIÑUELA,  ANGEL</t>
  </si>
  <si>
    <t>AUDIENCIA PROVINCIAL DE VALENCIA SECCION CUARTA</t>
  </si>
  <si>
    <t>B50447978</t>
  </si>
  <si>
    <t>ACTIVIDADES FORMATIVAS S L</t>
  </si>
  <si>
    <t>JUZGADO DE LO PENAL N 7 ZARAGOZA</t>
  </si>
  <si>
    <t>MIQUEL ABAD,  JOSEFINA</t>
  </si>
  <si>
    <t>JUZGADO DE LO PENAL N 7 DE VALENCIA</t>
  </si>
  <si>
    <t>ALCON MIQUEL,  JUAN JOSE</t>
  </si>
  <si>
    <t>ALFATEC SISTEMAS S.L.</t>
  </si>
  <si>
    <t>ADQUISICIÓN DE UNA SILLA (ACUERDO MARCO)</t>
  </si>
  <si>
    <t>207/17/BC</t>
  </si>
  <si>
    <t>ADQUISICIÓN ROPA DE SEGURIDAD. LOTE II</t>
  </si>
  <si>
    <t>UNIDAD EDITORIAL INFORMACION GENERAL, SL</t>
  </si>
  <si>
    <t>KIOSKOYMAS SOCIEDAD GESTORA DE LA PLATAFORMA TECNOLÓCICA, S.</t>
  </si>
  <si>
    <t>CASTEVILA DISTRIBUCIONES</t>
  </si>
  <si>
    <t>B18298513</t>
  </si>
  <si>
    <t>CONSTRUCCIONES JOAQUIN MORENO E HIJO S L</t>
  </si>
  <si>
    <t>MINISTRO DE HACIENDA Y FUNCION PUBLICA</t>
  </si>
  <si>
    <t>B30123566</t>
  </si>
  <si>
    <t>CONSTRUCCIONES PEDRO DIAZ S L</t>
  </si>
  <si>
    <t>JUZGADO DE LO PENAL N 2 MURCIA</t>
  </si>
  <si>
    <t>B74143249</t>
  </si>
  <si>
    <t>GESTION DE SERVICIOS DEL NALON S L</t>
  </si>
  <si>
    <t>ORGANISMO AUTONOMO ESTABLECIMIENTOS REDIDENCIALES PARA ANCIANOS DE ASTURIAS (ERA)</t>
  </si>
  <si>
    <t>ORGANISMO AUTONOMO ESTABLECIMIENTOS REDIDENCIALES PARA ANCIANOS DE ASTURIAS ERA</t>
  </si>
  <si>
    <t>ENCARNADO CAMPANON,  JOSE MANUEL</t>
  </si>
  <si>
    <t>JUZGADO DE LO PENAL N 17 DE VALENCIA</t>
  </si>
  <si>
    <t>B21188693</t>
  </si>
  <si>
    <t>ELECTRO BAHIA S L</t>
  </si>
  <si>
    <t>B82148842</t>
  </si>
  <si>
    <t>TANIMBAR CORP S L</t>
  </si>
  <si>
    <t>B92024512</t>
  </si>
  <si>
    <t>HNOS PERAL HENARES TRANSPORTES Y EXCAVACIONES S L</t>
  </si>
  <si>
    <t>B50904820</t>
  </si>
  <si>
    <t>MONTAJES INDUSTRIALES MAORMA S L</t>
  </si>
  <si>
    <t>B97282727</t>
  </si>
  <si>
    <t>ARNAREN S L</t>
  </si>
  <si>
    <t>B33083114</t>
  </si>
  <si>
    <t>TRANSPORTES ZAPICO SL</t>
  </si>
  <si>
    <t>AUDIENCIA PROVINCIAL SECCION N 2 DE OVIEDO</t>
  </si>
  <si>
    <t>A84567254</t>
  </si>
  <si>
    <t>SPS SEGURIDAD 2005 SA</t>
  </si>
  <si>
    <t>SERVICIO DE SALUD DEL PRINCIPADO DE ASTURIAS</t>
  </si>
  <si>
    <t>AYUNTAMIENTO DE OVIEDO Y SUS ORGANISMOS AUTONOMOS</t>
  </si>
  <si>
    <t>AYUNTAMIENTO DE OVIEDO</t>
  </si>
  <si>
    <t>CONSEJERIA DE EMPLEO, INDUSTRIA Y TURISMO DEL PRINCIPADO DE ASTURIAS</t>
  </si>
  <si>
    <t>CONSEJERIA DE EMPLEO INDUSTRIA Y TURISMO DEL PRINCIPADO DE ASTURIAS</t>
  </si>
  <si>
    <t>B45477445</t>
  </si>
  <si>
    <t>ARAM IBERICA DE REFORMAS Y CONSTRUCCIONES S L</t>
  </si>
  <si>
    <t>B58961954</t>
  </si>
  <si>
    <t>GERMANEXPORT S L</t>
  </si>
  <si>
    <t>A50560945</t>
  </si>
  <si>
    <t>MARKETING DISEÑO Y TRADING S L</t>
  </si>
  <si>
    <t>B22296206</t>
  </si>
  <si>
    <t>CONSTRUCCIONES ALMUDEVAR 2010 S L</t>
  </si>
  <si>
    <t>A50774488</t>
  </si>
  <si>
    <t>EUROMOD CONFECCIONES S A</t>
  </si>
  <si>
    <t>ALEGRE ANTUÑA, ADELINA RAQUEL</t>
  </si>
  <si>
    <t>PATRONATO DEPORTIVO MUNICIPAL DE SIERO</t>
  </si>
  <si>
    <t>ESCANDELL VERDERA,  JUAN</t>
  </si>
  <si>
    <t>Procedimientos de adjudicación de los contratos de explotación de servicios de temporada en el litoral TM Formentera que tramiten el Consejo Insular de Formentera y sus organismos autónomos.</t>
  </si>
  <si>
    <t>CONSELL INSULAR DE FORMENTERA</t>
  </si>
  <si>
    <t>B82706268</t>
  </si>
  <si>
    <t>YESOS PROVENCIO SL</t>
  </si>
  <si>
    <t>B82870379</t>
  </si>
  <si>
    <t>APLICACION DE YESOS PROVENCIO MARTIN SL</t>
  </si>
  <si>
    <t>B83909762</t>
  </si>
  <si>
    <t>LUXSPORT AUTO SL</t>
  </si>
  <si>
    <t>B92373885</t>
  </si>
  <si>
    <t>REVESTIMIENTOS COSTA SUR SL</t>
  </si>
  <si>
    <t>B33674797</t>
  </si>
  <si>
    <t>GESTION DE PRODUCTOS INDUSTRIALES Y COMERCIO SL</t>
  </si>
  <si>
    <t>B46955266</t>
  </si>
  <si>
    <t>ARTEAGA ASESORES SL</t>
  </si>
  <si>
    <t>A11028446</t>
  </si>
  <si>
    <t>PROMOCIONES NUEVO HORIZONTE SA</t>
  </si>
  <si>
    <t>B54758834</t>
  </si>
  <si>
    <t>APARADOS NOHA S L</t>
  </si>
  <si>
    <t>AUDIENCIA PROVINCIAL ALICANTE SECCION 7 CON SEDE EN ELCHE</t>
  </si>
  <si>
    <t>278/16/PS</t>
  </si>
  <si>
    <t>SERVICIO DE CATERING DEL HOSPITAL PSIQUIATRICO DE BETERA</t>
  </si>
  <si>
    <t>04/03/17</t>
  </si>
  <si>
    <t>11/03/17</t>
  </si>
  <si>
    <t>15/03/17</t>
  </si>
  <si>
    <t>06/03/17</t>
  </si>
  <si>
    <t>SERUNION, S.A.</t>
  </si>
  <si>
    <t>02/11/17</t>
  </si>
  <si>
    <t>127/17/FNP</t>
  </si>
  <si>
    <t>Optimización de la gestión de personal con Ginpix 7</t>
  </si>
  <si>
    <t>Savia, S.L.</t>
  </si>
  <si>
    <t>23/11/17</t>
  </si>
  <si>
    <t/>
  </si>
  <si>
    <t>129/17/FNP</t>
  </si>
  <si>
    <t>Renovación dominios extensión.es, provinciadevalencia</t>
  </si>
  <si>
    <t>16/11/17</t>
  </si>
  <si>
    <t>141/17/FNP</t>
  </si>
  <si>
    <t>Renovación licencias Endpoint Protection Plus y servicio técnico Premium</t>
  </si>
  <si>
    <t>Panda Security S.L.</t>
  </si>
  <si>
    <t>15/11/17</t>
  </si>
  <si>
    <t>148/17/FNP</t>
  </si>
  <si>
    <t xml:space="preserve">Mantenimiento y asistencia técnica ilimitada Sistema Gestión Centros Archivísticos Albalá
</t>
  </si>
  <si>
    <t>Baratz Servicios De Teledocumentacion S.A</t>
  </si>
  <si>
    <t>08/11/17</t>
  </si>
  <si>
    <t>149/17/FNP</t>
  </si>
  <si>
    <t>Mantenimiento y asistencia técnica ilimitada Sistema Redes Biliotecas AbsysNet</t>
  </si>
  <si>
    <t>155/17/FNP</t>
  </si>
  <si>
    <t xml:space="preserve">Software de cifrado de duplicación y encriptación de datos </t>
  </si>
  <si>
    <t>Specialist Computer Centres Solutions Sl</t>
  </si>
  <si>
    <t>161/17/EVA</t>
  </si>
  <si>
    <t>RENOVACIÓN LICENCIAS CITRIX XENAPP ADVANCED SOFTWARE MAINTENANCE</t>
  </si>
  <si>
    <t>19/12/17</t>
  </si>
  <si>
    <t>162/17/FNP</t>
  </si>
  <si>
    <t>Suministro de Racks de comunicaciones</t>
  </si>
  <si>
    <t>NUNSYS, SL</t>
  </si>
  <si>
    <t>24/11/17</t>
  </si>
  <si>
    <t>164/17/FNP</t>
  </si>
  <si>
    <t xml:space="preserve">Suministro de puntos de acceso inalámbricos </t>
  </si>
  <si>
    <t>29/11/17</t>
  </si>
  <si>
    <t>3. ADJUDICACIONES DERIVADAS ACUERDO MARCO (OCTUBRE 2017 - DICIEMBRE 2017)</t>
  </si>
  <si>
    <t>4. DESISTIMIENTOS/RENUNCIAS CONTRATOS (OCTUBRE 2017 - DICIEMBRE 2017)</t>
  </si>
  <si>
    <t>5. MODIFICACIONES CONTRATOS (OCTUBRE 2017 - DICIEMBRE 2017)</t>
  </si>
  <si>
    <t>6. PRÓRROGAS CONTRATOS (OCTUBRE 2017 - DICIEMBRE 2017)</t>
  </si>
  <si>
    <t>7. PRÓRROGAS Y REVISIONES DE PRECIOS (OCTUBRE 2017 - DICIEMBRE 2017)</t>
  </si>
  <si>
    <t>8. REVISIONES DE PRECIOS OCTUBRE 2017 - DICIEMBRE 2017)</t>
  </si>
  <si>
    <t>9. RESOLUCIONES DE CONTRATO (OCTUBRE 2017 - DICIEMBRE 2017)</t>
  </si>
  <si>
    <t>10. CESIONES DE CONTRATO (OCTUBRE 2017 - DICIEMBRE 2017)</t>
  </si>
  <si>
    <t>11. CONTRATOS DESIERTOS (OCTUBRE 2017 - DICIEMBRE 2017)</t>
  </si>
  <si>
    <t>12. CONTRATOS NULOS (OCTUBRE 2017 - DICIEMBRE 2017)</t>
  </si>
  <si>
    <t>13. ENCARGOS A MEDIOS PROPIOS (OCTUBRE 2017 - DICIEMBRE 2017)</t>
  </si>
  <si>
    <t>275/17/AC</t>
  </si>
  <si>
    <t>PRORROGA PARA EL SUMINISTRO DEL ACUERDO MARCO DE MATERIAL DE OFICINA NO INVENTARIABLE PARA LA DIPUTACIÓN DE VALENCIA</t>
  </si>
  <si>
    <t>2/15/AC</t>
  </si>
  <si>
    <t>23/10/17</t>
  </si>
  <si>
    <t>284/17/AM</t>
  </si>
  <si>
    <t>PRORROGA SERVICIO LABORATORIO ANALISIS CLINICOS PARA LA UNIDAD DE SALUD LABORAL DE LOS SERVICIOS DE PREVENCION DE LA DIPUTACION DE VALENCIA</t>
  </si>
  <si>
    <t>304/16/AM</t>
  </si>
  <si>
    <t>Unimat Prevencion Sdad Prevencion Slu</t>
  </si>
  <si>
    <t>13/11/17</t>
  </si>
  <si>
    <t>358/17/PS</t>
  </si>
  <si>
    <t>Prórroga servicio de Limpieza de distintas dependencias Provinciales.</t>
  </si>
  <si>
    <t>195/16/PS</t>
  </si>
  <si>
    <t>OHL SERVICIOS INGESAN</t>
  </si>
  <si>
    <t>28/12/17</t>
  </si>
  <si>
    <t>161/17/AC</t>
  </si>
  <si>
    <t>189/17/AC</t>
  </si>
  <si>
    <t xml:space="preserve">ADQUISICION VESTUARIO LABORAL. LOTE I (DERIVADO ACUERDO MARCO) </t>
  </si>
  <si>
    <t>El Corte Ingles S.A.</t>
  </si>
  <si>
    <t>20/10/17</t>
  </si>
  <si>
    <t>226/17/AC</t>
  </si>
  <si>
    <t>ADQUISICIÓN DE UN ARMARIO (ACUERDO MARCO)</t>
  </si>
  <si>
    <t>05/10/17</t>
  </si>
  <si>
    <t>235/17/AC</t>
  </si>
  <si>
    <t>ADQUISICION DE 3 SILLAS (ACUERDO MARCO)</t>
  </si>
  <si>
    <t>263/17/AC</t>
  </si>
  <si>
    <t>ADQUISICIÓN DE UNA MESA DE OFICINA Y UN BUC (ACUERDO MARCO)</t>
  </si>
  <si>
    <t>268/17/AC</t>
  </si>
  <si>
    <t>270/17/AC</t>
  </si>
  <si>
    <t>ADQUISICION DE UNA SILLA Y UN BUC (ACUERDO MARCO)</t>
  </si>
  <si>
    <t>271/17/AC</t>
  </si>
  <si>
    <t>ADQUISICION DIVERSO MOBILIARIO (ACUERDO MARCO)</t>
  </si>
  <si>
    <t>276/17/AC</t>
  </si>
  <si>
    <t>282/17/AC</t>
  </si>
  <si>
    <t>ADQUISICIÓN 3 MESAS Y CUATRO BUCS (ACUERDO MARCO)</t>
  </si>
  <si>
    <t>30/11/17</t>
  </si>
  <si>
    <t>287/17/AC</t>
  </si>
  <si>
    <t>288/17/AC</t>
  </si>
  <si>
    <t>ADQUISICIÓN DIVERSO MOBILIARIO (ACUERDO MARCO)</t>
  </si>
  <si>
    <t>289/17/AC</t>
  </si>
  <si>
    <t>298/17/AC</t>
  </si>
  <si>
    <t>ADQUISICIÓN DE 5 SILLAS (ACUERDO MARCO)</t>
  </si>
  <si>
    <t>301/17/AC</t>
  </si>
  <si>
    <t>305/17/AC</t>
  </si>
  <si>
    <t>120/17/PS</t>
  </si>
  <si>
    <t>RESOLUCION CONTRATO REDACCION PROYECTO DE REDACCIÓN DEL PGM AIELO DE RUGAT.</t>
  </si>
  <si>
    <t>97/09/FS</t>
  </si>
  <si>
    <t>Intercontrol Levante S.A</t>
  </si>
  <si>
    <t>17/11/17</t>
  </si>
  <si>
    <t>198/17/JV</t>
  </si>
  <si>
    <t>REALIZACIÓN DE LA MUSEOGRAFÍA DE LA EXPOSICIÓN TEMPORAL "FALTAR O MORIR"</t>
  </si>
  <si>
    <t>18/10/17</t>
  </si>
  <si>
    <t>29/12/17</t>
  </si>
  <si>
    <t>225/17/AC</t>
  </si>
  <si>
    <t>ADQUISICIÓN DE UN PROYECTOR</t>
  </si>
  <si>
    <t>A28695021</t>
  </si>
  <si>
    <t>EDHINOR S A</t>
  </si>
  <si>
    <t>Ayuntamiento de Madrid y su sector público</t>
  </si>
  <si>
    <t>DELEGADO DEL AREA DE GOBIERNO DE ECONOMIA Y HACIENDA DEL AYUNTAMIENTO DE MADRID</t>
  </si>
  <si>
    <t>B23416647</t>
  </si>
  <si>
    <t>GRUPO ESSA BALEAR S L</t>
  </si>
  <si>
    <t>B91074906</t>
  </si>
  <si>
    <t>CEFERAN S L</t>
  </si>
  <si>
    <t>B45445350</t>
  </si>
  <si>
    <t>WOLF COMPUTERS S L</t>
  </si>
  <si>
    <t>B64421498</t>
  </si>
  <si>
    <t>SAI DA LI IMPORT EXPORT S L</t>
  </si>
  <si>
    <t>B45451077</t>
  </si>
  <si>
    <t>OVERWORLD INFORMATICA S L</t>
  </si>
  <si>
    <t>LIEN,  CHENG</t>
  </si>
  <si>
    <t>B61454542</t>
  </si>
  <si>
    <t>CLASIFICADOS DE EXPORTACION S L</t>
  </si>
  <si>
    <t>B62355151</t>
  </si>
  <si>
    <t>HIERROS Y METALES LLOBREGAT S L</t>
  </si>
  <si>
    <t>B53448767</t>
  </si>
  <si>
    <t>C P S SERRASCO S L</t>
  </si>
  <si>
    <t>B82578576</t>
  </si>
  <si>
    <t>PARTES INFORMATICAS S L</t>
  </si>
  <si>
    <t>F61399176</t>
  </si>
  <si>
    <t>SERVEIS DE LA CARN S COOP C L</t>
  </si>
  <si>
    <t>B14567804</t>
  </si>
  <si>
    <t>DOVEFRAN S L</t>
  </si>
  <si>
    <t>B92373141</t>
  </si>
  <si>
    <t>ASTRON CONSTRUCCIONES 10 S L</t>
  </si>
  <si>
    <t>A92148196</t>
  </si>
  <si>
    <t>MAGESTIC LAND S A</t>
  </si>
  <si>
    <t>B19149764</t>
  </si>
  <si>
    <t>PAS CENTENERA S L</t>
  </si>
  <si>
    <t>B92222322</t>
  </si>
  <si>
    <t>WIRELESS PHONE S L</t>
  </si>
  <si>
    <t>A08502718</t>
  </si>
  <si>
    <t>CERAQUIMA S A</t>
  </si>
  <si>
    <t>B96969811</t>
  </si>
  <si>
    <t>INTERVAL EQUIPAMIENTOS Y OBRAS S L</t>
  </si>
  <si>
    <t>B30758023</t>
  </si>
  <si>
    <t>CONSTRUCCIONES PAVIMENTOS Y VALLADOS S L</t>
  </si>
  <si>
    <t>1. CONTRATOS ADJUDICADOS (OCTUBRE 2017 - DICIEMBRE 2017)</t>
  </si>
  <si>
    <t>9/17/AC</t>
  </si>
  <si>
    <t>SUSCRIPCIÓN A LA PLATAFORMA DE CONTRATOS DEL SECTOR PÚBLICO.</t>
  </si>
  <si>
    <t>COM-PACTO SOLUCIONES Y PROYECTOS SL</t>
  </si>
  <si>
    <t>16/10/17</t>
  </si>
  <si>
    <t>59/17/NM</t>
  </si>
  <si>
    <t>REDACCIÓN DE PROYECTO DE "PLAN GENERAL MUNICIPAL DE LLOMBAI: PLAN GENERAL ESTRUCTURAL Y PLAN DE ORDENACIÓN PORMENORIZADA"</t>
  </si>
  <si>
    <t>09/05/17</t>
  </si>
  <si>
    <t>GRUPO DAYHE DEVELOPMENT &amp; INVESTMENT, SL</t>
  </si>
  <si>
    <t>03/11/17</t>
  </si>
  <si>
    <t>60/17/JV</t>
  </si>
  <si>
    <t>PLAN GENERAL DE ALCUBLAS: PLAN GENERAL ESTRUCTURAL Y PLAN DE ORDENACIÓN PORMENORIZADA</t>
  </si>
  <si>
    <t>10/05/17</t>
  </si>
  <si>
    <t>ALCUBLAS UTE 18/82</t>
  </si>
  <si>
    <t>61/17/JV</t>
  </si>
  <si>
    <t>PLAN GENERAL DE BENICULL DE XUQUER: PLAN GENERAL ESTRUCTURAL Y PLAN DE ORDENACIÓN PORMENORIZADA</t>
  </si>
  <si>
    <t>62/17/AM</t>
  </si>
  <si>
    <t>REDACCION PYTO. PLAN GENERAL MUNICIPAL DE BENISSUERA: PLAN GENERAL ESTRUCTURAL Y PLAN DE ORDENACION PORMENORIZADA</t>
  </si>
  <si>
    <t>12/06/17</t>
  </si>
  <si>
    <t>PLANIFICA URBANISMO Y GESTION</t>
  </si>
  <si>
    <t>71/17/AC</t>
  </si>
  <si>
    <t>ADQUISICIÓN DE UN TABURETE</t>
  </si>
  <si>
    <t>72/17/JV</t>
  </si>
  <si>
    <t>PLAN GENERAL MUNICIPAL DE ALPUENTE: PLAN ESTRUCTURAL Y PLAN DE ORDENACIÓN PORMENORIZADA</t>
  </si>
  <si>
    <t>AUG ARQUITECTOS SLP</t>
  </si>
  <si>
    <t>27/10/17</t>
  </si>
  <si>
    <t>78/17/BC</t>
  </si>
  <si>
    <t>ADQUISICIÓN DE LIBROS DE LA LEGISLACION VIGENTE.</t>
  </si>
  <si>
    <t>LIBROS TIRANT LO BLANCH, S.L.U</t>
  </si>
  <si>
    <t>85/17/PS</t>
  </si>
  <si>
    <t>ADQUISICION DE DOS TRACTORES PARA LA SECCION DE LIMPIEZA DE PLAYAS</t>
  </si>
  <si>
    <t>Hervás Maquinaria, SLU</t>
  </si>
  <si>
    <t>94/17/FNP</t>
  </si>
  <si>
    <t>Aseguramiento de la producción de los sistemas informáticos gestionados por el servicio de informática de la Diputación de Valencia</t>
  </si>
  <si>
    <t>09/08/17</t>
  </si>
  <si>
    <t>18/08/17</t>
  </si>
  <si>
    <t>04/08/17</t>
  </si>
  <si>
    <t>26/12/17</t>
  </si>
  <si>
    <t>124/17/PS</t>
  </si>
  <si>
    <t>SERVICIO DE GUIAS EN LA EXPOSISICIÓN PERMANENTE DEL MUVIM "LA AVENTURA DEL PENSAMIENTO"</t>
  </si>
  <si>
    <t>28/06/17</t>
  </si>
  <si>
    <t>Eulen, S.A.</t>
  </si>
  <si>
    <t>143/17/NM</t>
  </si>
  <si>
    <t>REDACCIÓN DE PROYECTO DE "PLAN GENERAL MUNICIPAL ALBALAT DELS TARONGERS: PLAN GENERAL ESTRUCTURAL Y PLAN DE ORDENACIÓN PORMENORIZADA"</t>
  </si>
  <si>
    <t>05/07/17</t>
  </si>
  <si>
    <t>145/17/AM</t>
  </si>
  <si>
    <t>SERVICIO DE LIMPIEZA DE DISTINTAS DEPENDENCIAS PROVINCIALES</t>
  </si>
  <si>
    <t>08/08/17</t>
  </si>
  <si>
    <t>11/08/17</t>
  </si>
  <si>
    <t>16/08/17</t>
  </si>
  <si>
    <t>06/08/17</t>
  </si>
  <si>
    <t>ELEROC SERVICIOS SL</t>
  </si>
  <si>
    <t>153/17/AGR</t>
  </si>
  <si>
    <t>REDACCIÓN DE PROYECTO DE: "PLAN GENERAL DE SEGART: PLAN GENERAL ESTRUCTURAL Y PLAN DE ORDENACIÓN PORMENORIZADA"</t>
  </si>
  <si>
    <t>03/07/17</t>
  </si>
  <si>
    <t>IDOM Consulting, engineering architecture, SLP</t>
  </si>
  <si>
    <t>164/17/NM</t>
  </si>
  <si>
    <t>SERVICIO DE TRANSPORTE DEL PROGRAMA DE ACTIVIDADES "AÇÓ ÉS LA DIPU"</t>
  </si>
  <si>
    <t>27/06/17</t>
  </si>
  <si>
    <t>Autocares Capaz, S.L.</t>
  </si>
  <si>
    <t>101/17/EVA</t>
  </si>
  <si>
    <t xml:space="preserve">MANTENIMIENTO TÉCNICO DEL SISTEMA DE GESTIÓN DE BASES DE DATOS ORACLE </t>
  </si>
  <si>
    <t>ORACLE IBERICA SRL</t>
  </si>
  <si>
    <t>172/17/JV</t>
  </si>
  <si>
    <t>SUMINISTRO DE LICENCIAS DE CURSOS EN LINEA DE OFIMÁTICA E IDIOMAS INGLÉS Y FRANCÉS</t>
  </si>
  <si>
    <t>Computer Aided Elearning S.A.</t>
  </si>
  <si>
    <t>193/17/AM</t>
  </si>
  <si>
    <t>ADQUISICIÓN DE DOS VEHICULOS HÍBRIDOS NO ENCHUFABLES TIPO BERLINA (LOTE I) Y UN VEHÍCULO HÍBRIDO TIPO MONOVOLÚMEN</t>
  </si>
  <si>
    <t>Vedat Mediterraneo, SL</t>
  </si>
  <si>
    <t>109/17/FNP</t>
  </si>
  <si>
    <t>Oficina de gestión de proyecto de la plataforma de Administración Electrónica de la DVA para Entidades Locales</t>
  </si>
  <si>
    <t>APPSEC CONSULTING, SL</t>
  </si>
  <si>
    <t>15/12/17</t>
  </si>
  <si>
    <t>213/17/AC</t>
  </si>
  <si>
    <t>ADQUISICIÓN DE UN TELEVISOR</t>
  </si>
  <si>
    <t>234/17/AM</t>
  </si>
  <si>
    <t>INSTALACIÓN DE STAND INSTITUCIONAL DE  LA DIPUTACIÓN DE VALENCIA EN LA FERIA EXPOJOVE 2017-2018 Y DE LA EJECUCIÓN DE ACTIVIDADES PROGRAMADAS DE ANIMACIÓN</t>
  </si>
  <si>
    <t>11/10/17</t>
  </si>
  <si>
    <t>SAGARMANTA, SL</t>
  </si>
  <si>
    <t>18/12/17</t>
  </si>
  <si>
    <t>243/17/AC</t>
  </si>
  <si>
    <t>ADQUISICIÓN MOBILIARIO Y SILLERÍA</t>
  </si>
  <si>
    <t>247/17/AC</t>
  </si>
  <si>
    <t>ADQUISICIÓN DE DOS LIBROS</t>
  </si>
  <si>
    <t>13/12/17</t>
  </si>
  <si>
    <t>248/17/AM</t>
  </si>
  <si>
    <t>REALIZACIÓN DE AUDITORÍAS EN LAS ENTIDADES PÚBLICAS DEPENDIENTES DE LA DIPUTACIÓN DE VALENCIA</t>
  </si>
  <si>
    <t>02/10/17</t>
  </si>
  <si>
    <t>SERVICIOS EMPRESARIALES ARQUIMEDES, SLP</t>
  </si>
  <si>
    <t>DULA AUDITORES, SLP</t>
  </si>
  <si>
    <t>BLAZQUEZ ASOCIADOS AUDITORES, SLP</t>
  </si>
  <si>
    <t>261/17/BC</t>
  </si>
  <si>
    <t>ADQUISICIÓN MATERIAL DE OFICINA FUERA ACUERDO MARCO A OFFICE DEPOT.</t>
  </si>
  <si>
    <t>20/11/17</t>
  </si>
  <si>
    <t>269/17/AC</t>
  </si>
  <si>
    <t>ADQUISICIÓN DE ELECTROCARDIÓGRAFO</t>
  </si>
  <si>
    <t>Reimedical S.L.</t>
  </si>
  <si>
    <t>273/17/AC</t>
  </si>
  <si>
    <t>ADQUISICION DESTRUCTORA</t>
  </si>
  <si>
    <t>274/17/BC</t>
  </si>
  <si>
    <t>ADQUISICIÓN MATERIAL DE OFICINA FUERA ACUERDO MARCO A IMPRENTA RAMIREZ.</t>
  </si>
  <si>
    <t>277/17/BC</t>
  </si>
  <si>
    <t>ADQUISICIÓN EQUIPOS DE IMPRESIÓN FUERA DEL CONTRATO DE MANTENIMIENTO PARA SECCIÓN PROYECTOS TÉCNICOS DE PATRIMONIO.</t>
  </si>
  <si>
    <t>278/17/AC</t>
  </si>
  <si>
    <t>ADQUISICIÓN DE UN MICROONDAS</t>
  </si>
  <si>
    <t>280/17/BC</t>
  </si>
  <si>
    <t>REPARACIÓN DE 1 SILLA EN EL SERVICIO DE ADMINISTRACIÓN DE PATRIMONIO Y MANTENIMIENTO.</t>
  </si>
  <si>
    <t>283/17/BC</t>
  </si>
  <si>
    <t>SUSCRIPCIÓN DE LEVANTE A LA PLATAFORMA ORBYT.</t>
  </si>
  <si>
    <t>285/17/BC</t>
  </si>
  <si>
    <t>ADQUISICIÓN DE SELLOS MES DE SEPTIEMBRE (ALEPUZ FRA. Nº EMIT -1091)</t>
  </si>
  <si>
    <t>286/17/BC</t>
  </si>
  <si>
    <t>ADQUISICIÓN MATERIAL DE OFICINA FUERA ACUERDO MARCO A IMPRENTA RAMÍREZ.</t>
  </si>
  <si>
    <t>290/17/BC</t>
  </si>
  <si>
    <t>ADQUISICIÓN MATERIAL DE OFICINA FUERA ACUERDO MARCO A OFFICE DEPOT,SL.</t>
  </si>
  <si>
    <t>299/17/AC</t>
  </si>
  <si>
    <t>ADQUISICIÓN DE UNA CÁMARA FOTOGRÁFICA</t>
  </si>
  <si>
    <t>FOTOPRO, SL</t>
  </si>
  <si>
    <t>310/17/BC</t>
  </si>
  <si>
    <t>ADQUISICIÓN LIBRO COMENTARIOS: A LA LEY 39/2015 LAP.</t>
  </si>
  <si>
    <t>312/17/BC</t>
  </si>
  <si>
    <t>ADQUISICIÓN SELLOS PARA LA CORPORACIÓN MES OCTUBRE</t>
  </si>
  <si>
    <t>313/17/BC</t>
  </si>
  <si>
    <t>SUSCRIPCIÓN UN AÑO PERIÓDICO EL MUNDO</t>
  </si>
  <si>
    <t>314/17/BC</t>
  </si>
  <si>
    <t>REPARACIÓN MÁQUINA FRANQUEADORA</t>
  </si>
  <si>
    <t>INGARAS, SL</t>
  </si>
  <si>
    <t>315/17/BC</t>
  </si>
  <si>
    <t>RECARGA MÁQUINAS MATRIX F4-F6</t>
  </si>
  <si>
    <t>317/17/BC</t>
  </si>
  <si>
    <t>ADQUISICIÓN MATERIAL OFICINA FUERA ACUERDO MARCO A IMPRENTA RAMIREZ.</t>
  </si>
  <si>
    <t>318/17/BC</t>
  </si>
  <si>
    <t>ADQUISICIÓN CARTUCHO PARA MÁQUINA FRANQUEADORA MATRIX F4-F6.</t>
  </si>
  <si>
    <t>319/17/BC</t>
  </si>
  <si>
    <t>SUSCRIPCIÓN ACCESO EL MUNDO ORBYT.</t>
  </si>
  <si>
    <t>336/17/BC</t>
  </si>
  <si>
    <t>ADQUISICIÓN MATERIAL DE OFICINA FUERA ACUERDO MARCO (FRA.30290886)</t>
  </si>
  <si>
    <t>337/17/BC</t>
  </si>
  <si>
    <t>ADQUISICIÓN MATERIAL OFICINA FUERA ACUERDO MARCO (FRA.2017014308)</t>
  </si>
  <si>
    <t>339/17/BC</t>
  </si>
  <si>
    <t>ADQUISICIÓN MEMENTO ADTVO. 2018 Y ONCE ESTUDIOS RESPONSABILIDAD PATRIMONIAL DE LAS AAPP. PARA PRESIDENCIA.</t>
  </si>
  <si>
    <t>342/17/BC</t>
  </si>
  <si>
    <t>ADQUISICIÓN MATERIAL OFICINA FUERA ACUERDO MARCO (FRA. Nº VF170 8758)</t>
  </si>
  <si>
    <t>343/17/BC</t>
  </si>
  <si>
    <t>ADQUISICIÓN SELLOS PARA LA CORPORACIÓN MES NOVIEMBRE (FRA. Nº EMIT-1131)</t>
  </si>
  <si>
    <t>348/17/BC</t>
  </si>
  <si>
    <t>ADQUISICIÓN CARRETILLA PLEGABLE PARA HOSPITAL DE BÉTERA (FRA. Nº VF170 8759)</t>
  </si>
  <si>
    <t>JULIO 2017 - SEPTIEMBRE 2017</t>
  </si>
  <si>
    <t>DIFERENCIA</t>
  </si>
  <si>
    <t>DERIVADO ACUERDO MARCO</t>
  </si>
  <si>
    <t>OCTUBRE 2017 - DICIEMBRE 2017</t>
  </si>
  <si>
    <t>2. CONTRATOS MENORES ADJUDICADOS (OCTUBRE 2017 - DICIEMBRE 2017)</t>
  </si>
  <si>
    <t>256/17/TC</t>
  </si>
  <si>
    <t>ADQUISICIÓN DE VEHÍCULO FORD TRANSIT CUSTOM L1H2 VAN PARA LOS TRABAJOS DE JARDINERIA DEL SERVICIO DE MEDIO AMBIENTE</t>
  </si>
  <si>
    <t>Adjudicación centralizada</t>
  </si>
  <si>
    <t>Ford España S.L.</t>
  </si>
  <si>
    <t>166/17/EVA</t>
  </si>
  <si>
    <t>Desarrollo de una aplicación informática para la elaboración automatizada de documentos en dos idiomas de forma colaborativa</t>
  </si>
  <si>
    <t>The Whiteam Technology Services, SL</t>
  </si>
  <si>
    <t>334/17/RG</t>
  </si>
  <si>
    <t>WOLTERS KLUVER ESPAÑA,SA</t>
  </si>
  <si>
    <t>12/12/17</t>
  </si>
  <si>
    <t>349/17/RG</t>
  </si>
  <si>
    <t>ADQUISICIÓN DIVERSO MATERIAL DE OFICINA FUERA ACUERDO MARCO</t>
  </si>
  <si>
    <t>356/17/RG</t>
  </si>
  <si>
    <t>ADQUISICIÓN MATERIAL DE OFICINA FUERA ACUERDO MARCO (FRA. VF170 9037)</t>
  </si>
  <si>
    <t>357/17/NM</t>
  </si>
  <si>
    <t>SUMINISTRO DE UNA BARREDORA PARA EL PARQUE MOVIL DE LA DIPUTACION DE VALENCIA</t>
  </si>
  <si>
    <t>MADELIM VALENCIA, SA</t>
  </si>
  <si>
    <t>SUSCRIPCIÓN "TODO PROCEDIMIENTO TRIBUTARIO"</t>
  </si>
  <si>
    <t>Mantenimiento y asistencia técnica ilimitada Sistema Gestión Centros Archivísticos Albalá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</si>
</sst>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1" xfId="2" applyAlignment="1">
      <alignment horizontal="center" vertical="center" wrapText="1"/>
    </xf>
    <xf numFmtId="164" fontId="5" fillId="0" borderId="1" xfId="2" applyNumberFormat="1" applyAlignment="1">
      <alignment horizontal="center" vertical="center"/>
    </xf>
    <xf numFmtId="9" fontId="5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6" fillId="0" borderId="0" xfId="4" applyFont="1"/>
    <xf numFmtId="0" fontId="9" fillId="3" borderId="0" xfId="5" applyFont="1" applyFill="1" applyBorder="1" applyAlignment="1">
      <alignment horizontal="right"/>
    </xf>
    <xf numFmtId="14" fontId="9" fillId="3" borderId="0" xfId="5" applyNumberFormat="1" applyFont="1" applyFill="1" applyBorder="1" applyAlignment="1">
      <alignment horizontal="left"/>
    </xf>
    <xf numFmtId="44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9" fontId="1" fillId="5" borderId="4" xfId="1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164" fontId="12" fillId="0" borderId="7" xfId="2" applyNumberFormat="1" applyFont="1" applyFill="1" applyBorder="1" applyAlignment="1">
      <alignment horizontal="center" vertical="center"/>
    </xf>
    <xf numFmtId="9" fontId="12" fillId="0" borderId="9" xfId="2" applyNumberFormat="1" applyFont="1" applyFill="1" applyBorder="1" applyAlignment="1">
      <alignment horizontal="center" vertical="center"/>
    </xf>
    <xf numFmtId="9" fontId="0" fillId="0" borderId="0" xfId="1" applyFont="1"/>
    <xf numFmtId="9" fontId="1" fillId="0" borderId="4" xfId="1" applyFont="1" applyFill="1" applyBorder="1" applyAlignment="1">
      <alignment horizontal="center" vertical="center"/>
    </xf>
    <xf numFmtId="0" fontId="6" fillId="0" borderId="0" xfId="3" applyFont="1"/>
    <xf numFmtId="0" fontId="2" fillId="0" borderId="0" xfId="3"/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16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bottom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ContratosAdjudicados!$D$106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ContratosAdjudicados!$B$107:$B$114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ContratosAdjudicados!$D$107:$D$114</c:f>
              <c:numCache>
                <c:formatCode>0%</c:formatCode>
                <c:ptCount val="8"/>
                <c:pt idx="0">
                  <c:v>0.89280264808622134</c:v>
                </c:pt>
                <c:pt idx="1">
                  <c:v>0</c:v>
                </c:pt>
                <c:pt idx="2">
                  <c:v>0</c:v>
                </c:pt>
                <c:pt idx="3">
                  <c:v>5.9589649696813969E-2</c:v>
                </c:pt>
                <c:pt idx="4">
                  <c:v>4.5411949094122661E-3</c:v>
                </c:pt>
                <c:pt idx="5">
                  <c:v>3.6601780818820498E-2</c:v>
                </c:pt>
                <c:pt idx="6">
                  <c:v>3.6106442493566999E-3</c:v>
                </c:pt>
                <c:pt idx="7">
                  <c:v>2.8540822393753147E-3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E-6A44-A1F9-5CFD3D1AB91C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B0E-6A44-A1F9-5CFD3D1AB9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32558604676351E-2"/>
          <c:y val="0.13746694836136425"/>
          <c:w val="0.74301272784825478"/>
          <c:h val="0.70017653166686944"/>
        </c:manualLayout>
      </c:layout>
      <c:bar3DChart>
        <c:barDir val="col"/>
        <c:grouping val="standard"/>
        <c:varyColors val="0"/>
        <c:ser>
          <c:idx val="0"/>
          <c:order val="0"/>
          <c:tx>
            <c:v>Julio - Septiembre 2017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3007626.9400000004</c:v>
                </c:pt>
                <c:pt idx="1">
                  <c:v>0</c:v>
                </c:pt>
                <c:pt idx="2">
                  <c:v>0</c:v>
                </c:pt>
                <c:pt idx="3">
                  <c:v>100006.86</c:v>
                </c:pt>
                <c:pt idx="4">
                  <c:v>0</c:v>
                </c:pt>
                <c:pt idx="5">
                  <c:v>162223.97</c:v>
                </c:pt>
                <c:pt idx="6">
                  <c:v>15061.679999999998</c:v>
                </c:pt>
                <c:pt idx="7">
                  <c:v>2005895.8699999999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B-7446-BEA1-FA61FA0C7369}"/>
            </c:ext>
          </c:extLst>
        </c:ser>
        <c:ser>
          <c:idx val="1"/>
          <c:order val="1"/>
          <c:tx>
            <c:v>Octubre - Diciembre 2017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3820315.7</c:v>
                </c:pt>
                <c:pt idx="1">
                  <c:v>0</c:v>
                </c:pt>
                <c:pt idx="2">
                  <c:v>0</c:v>
                </c:pt>
                <c:pt idx="3">
                  <c:v>254984.99</c:v>
                </c:pt>
                <c:pt idx="4">
                  <c:v>19431.84</c:v>
                </c:pt>
                <c:pt idx="5">
                  <c:v>156619.56</c:v>
                </c:pt>
                <c:pt idx="6">
                  <c:v>15449.999999999996</c:v>
                </c:pt>
                <c:pt idx="7">
                  <c:v>12212.660000000002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B-7446-BEA1-FA61FA0C7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139368"/>
        <c:axId val="186138584"/>
        <c:axId val="272922352"/>
      </c:bar3DChart>
      <c:catAx>
        <c:axId val="18613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138584"/>
        <c:crosses val="autoZero"/>
        <c:auto val="1"/>
        <c:lblAlgn val="ctr"/>
        <c:lblOffset val="100"/>
        <c:noMultiLvlLbl val="0"/>
      </c:catAx>
      <c:valAx>
        <c:axId val="18613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6139368"/>
        <c:crosses val="autoZero"/>
        <c:crossBetween val="between"/>
      </c:valAx>
      <c:serAx>
        <c:axId val="272922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138584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347374477725085"/>
          <c:y val="0.39626217979610923"/>
          <c:w val="0.21490881461252037"/>
          <c:h val="9.4203236285762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117</xdr:row>
      <xdr:rowOff>71439</xdr:rowOff>
    </xdr:from>
    <xdr:to>
      <xdr:col>2</xdr:col>
      <xdr:colOff>59530</xdr:colOff>
      <xdr:row>135</xdr:row>
      <xdr:rowOff>166689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180975</xdr:rowOff>
    </xdr:from>
    <xdr:to>
      <xdr:col>7</xdr:col>
      <xdr:colOff>9525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102" totalsRowShown="0" headerRowDxfId="215" dataDxfId="214">
  <tableColumns count="16">
    <tableColumn id="1" xr3:uid="{00000000-0010-0000-0000-000001000000}" name="EXPEDIENTE" dataDxfId="213"/>
    <tableColumn id="2" xr3:uid="{00000000-0010-0000-0000-000002000000}" name="OBJETO" dataDxfId="212"/>
    <tableColumn id="3" xr3:uid="{00000000-0010-0000-0000-000003000000}" name="PROCEDIMIENTO ADJUDICACIÓN" dataDxfId="211"/>
    <tableColumn id="4" xr3:uid="{00000000-0010-0000-0000-000004000000}" name="TIPO CONTRATO" dataDxfId="210"/>
    <tableColumn id="18" xr3:uid="{00000000-0010-0000-0000-000012000000}" name="IMPORTE NETO PRESUPUESTO" dataDxfId="209"/>
    <tableColumn id="17" xr3:uid="{00000000-0010-0000-0000-000011000000}" name="IMPORTE TOTAL PRESUPUESTO" dataDxfId="208"/>
    <tableColumn id="22" xr3:uid="{00000000-0010-0000-0000-000016000000}" name="PUBLICACIÓN DOUE" dataDxfId="207"/>
    <tableColumn id="21" xr3:uid="{00000000-0010-0000-0000-000015000000}" name="PUBLICACIÓN BOE" dataDxfId="206"/>
    <tableColumn id="20" xr3:uid="{00000000-0010-0000-0000-000014000000}" name="PUBLICACIÓN BOP" dataDxfId="205"/>
    <tableColumn id="19" xr3:uid="{00000000-0010-0000-0000-000013000000}" name="PUBLICACIÓN PERFIL CONTRATANTE" dataDxfId="204"/>
    <tableColumn id="23" xr3:uid="{00000000-0010-0000-0000-000017000000}" name="LICITADORES PARTICIPANTES" dataDxfId="203"/>
    <tableColumn id="5" xr3:uid="{00000000-0010-0000-0000-000005000000}" name="CONTRATISTA" dataDxfId="202"/>
    <tableColumn id="6" xr3:uid="{00000000-0010-0000-0000-000006000000}" name="IMPORTE NETO ADJUDICACIÓN" dataDxfId="201"/>
    <tableColumn id="7" xr3:uid="{00000000-0010-0000-0000-000007000000}" name="IMPORTE TOTAL ADJUDICACIÓN" dataDxfId="200"/>
    <tableColumn id="8" xr3:uid="{00000000-0010-0000-0000-000008000000}" name="FECHA ADJUDICACIÓN" dataDxfId="199"/>
    <tableColumn id="9" xr3:uid="{00000000-0010-0000-0000-000009000000}" name="PLAZO EJECUCIÓN" dataDxfId="19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8" totalsRowShown="0" headerRowDxfId="80" dataDxfId="79">
  <autoFilter ref="A7:G8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totalsRowShown="0" headerRowDxfId="62" dataDxfId="61">
  <autoFilter ref="A7:P8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114" totalsRowShown="0" headerRowDxfId="8" dataDxfId="7">
  <autoFilter ref="A7:G114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106:D115" headerRowCount="0" totalsRowShown="0">
  <tableColumns count="3">
    <tableColumn id="1" xr3:uid="{00000000-0010-0000-0100-000001000000}" name="Columna1" dataDxfId="197"/>
    <tableColumn id="2" xr3:uid="{00000000-0010-0000-0100-000002000000}" name="Columna2" dataDxfId="196"/>
    <tableColumn id="3" xr3:uid="{00000000-0010-0000-0100-000003000000}" name="Columna3" dataDxfId="195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la14621" displayName="Tabla14621" ref="A6:P17" totalsRowShown="0" headerRowDxfId="194" dataDxfId="193">
  <autoFilter ref="A6:P17" xr:uid="{00000000-0009-0000-0100-000014000000}"/>
  <tableColumns count="16">
    <tableColumn id="1" xr3:uid="{00000000-0010-0000-0200-000001000000}" name="EXPEDIENTE" dataDxfId="192"/>
    <tableColumn id="2" xr3:uid="{00000000-0010-0000-0200-000002000000}" name="OBJETO" dataDxfId="191"/>
    <tableColumn id="3" xr3:uid="{00000000-0010-0000-0200-000003000000}" name="PROCEDIMIENTO ADJUDICACIÓN" dataDxfId="190"/>
    <tableColumn id="4" xr3:uid="{00000000-0010-0000-0200-000004000000}" name="TIPO CONTRATO" dataDxfId="189"/>
    <tableColumn id="18" xr3:uid="{00000000-0010-0000-0200-000012000000}" name="IMPORTE NETO PRESUPUESTO" dataDxfId="188"/>
    <tableColumn id="17" xr3:uid="{00000000-0010-0000-0200-000011000000}" name="IMPORTE TOTAL PRESUPUESTO" dataDxfId="187"/>
    <tableColumn id="22" xr3:uid="{00000000-0010-0000-0200-000016000000}" name="PUBLICACIÓN DOUE" dataDxfId="186"/>
    <tableColumn id="21" xr3:uid="{00000000-0010-0000-0200-000015000000}" name="PUBLICACIÓN BOE" dataDxfId="185"/>
    <tableColumn id="20" xr3:uid="{00000000-0010-0000-0200-000014000000}" name="PUBLICACIÓN BOP" dataDxfId="184"/>
    <tableColumn id="19" xr3:uid="{00000000-0010-0000-0200-000013000000}" name="PUBLICACIÓN PERFIL CONTRATANTE" dataDxfId="183"/>
    <tableColumn id="23" xr3:uid="{00000000-0010-0000-0200-000017000000}" name="LICITADORES PARTICIPANTES" dataDxfId="182"/>
    <tableColumn id="5" xr3:uid="{00000000-0010-0000-0200-000005000000}" name="CONTRATISTA" dataDxfId="181"/>
    <tableColumn id="6" xr3:uid="{00000000-0010-0000-0200-000006000000}" name="IMPORTE NETO ADJUDICACIÓN" dataDxfId="180"/>
    <tableColumn id="7" xr3:uid="{00000000-0010-0000-0200-000007000000}" name="IMPORTE TOTAL ADJUDICACIÓN" dataDxfId="179"/>
    <tableColumn id="8" xr3:uid="{00000000-0010-0000-0200-000008000000}" name="FECHA ADJUDICACIÓN" dataDxfId="178"/>
    <tableColumn id="9" xr3:uid="{00000000-0010-0000-0200-000009000000}" name="PLAZO EJECUCIÓN" dataDxfId="17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30" totalsRowCount="1" headerRowDxfId="176" dataDxfId="175">
  <autoFilter ref="A7:P29" xr:uid="{00000000-0009-0000-0100-000008000000}"/>
  <tableColumns count="16">
    <tableColumn id="1" xr3:uid="{00000000-0010-0000-0300-000001000000}" name="EXPEDIENTE" dataDxfId="174" totalsRowDxfId="173"/>
    <tableColumn id="2" xr3:uid="{00000000-0010-0000-0300-000002000000}" name="OBJETO" dataDxfId="172" totalsRowDxfId="171"/>
    <tableColumn id="3" xr3:uid="{00000000-0010-0000-0300-000003000000}" name="PROCEDIMIENTO ADJUDICACIÓN" dataDxfId="170" totalsRowDxfId="169"/>
    <tableColumn id="4" xr3:uid="{00000000-0010-0000-0300-000004000000}" name="TIPO CONTRATO" dataDxfId="168" totalsRowDxfId="167"/>
    <tableColumn id="18" xr3:uid="{00000000-0010-0000-0300-000012000000}" name="IMPORTE NETO PRESUPUESTO" dataDxfId="166" totalsRowDxfId="165"/>
    <tableColumn id="17" xr3:uid="{00000000-0010-0000-0300-000011000000}" name="IMPORTE TOTAL PRESUPUESTO" dataDxfId="164" totalsRowDxfId="163"/>
    <tableColumn id="22" xr3:uid="{00000000-0010-0000-0300-000016000000}" name="PUBLICACIÓN DOUE" dataDxfId="162" totalsRowDxfId="161"/>
    <tableColumn id="21" xr3:uid="{00000000-0010-0000-0300-000015000000}" name="PUBLICACIÓN BOE" dataDxfId="160" totalsRowDxfId="159"/>
    <tableColumn id="20" xr3:uid="{00000000-0010-0000-0300-000014000000}" name="PUBLICACIÓN BOP" dataDxfId="158" totalsRowDxfId="157"/>
    <tableColumn id="19" xr3:uid="{00000000-0010-0000-0300-000013000000}" name="PUBLICACIÓN PERFIL CONTRATANTE" dataDxfId="156" totalsRowDxfId="155"/>
    <tableColumn id="23" xr3:uid="{00000000-0010-0000-0300-000017000000}" name="LICITADORES PARTICIPANTES" dataDxfId="154" totalsRowDxfId="153"/>
    <tableColumn id="5" xr3:uid="{00000000-0010-0000-0300-000005000000}" name="CONTRATISTA" dataDxfId="152" totalsRowDxfId="151"/>
    <tableColumn id="6" xr3:uid="{00000000-0010-0000-0300-000006000000}" name="IMPORTE NETO ADJUDICACIÓN" dataDxfId="150" totalsRowDxfId="149"/>
    <tableColumn id="7" xr3:uid="{00000000-0010-0000-0300-000007000000}" name="IMPORTE TOTAL ADJUDICACIÓN" dataDxfId="148" totalsRowDxfId="147"/>
    <tableColumn id="8" xr3:uid="{00000000-0010-0000-0300-000008000000}" name="FECHA ADJUDICACIÓN" dataDxfId="146" totalsRowDxfId="145"/>
    <tableColumn id="9" xr3:uid="{00000000-0010-0000-0300-000009000000}" name="PLAZO EJECUCIÓN" dataDxfId="144" totalsRow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10" totalsRowShown="0" headerRowDxfId="113" dataDxfId="112">
  <autoFilter ref="A7:I10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6"/>
  <sheetViews>
    <sheetView topLeftCell="D90" zoomScale="80" zoomScaleNormal="80" workbookViewId="0">
      <selection activeCell="G135" sqref="G135"/>
    </sheetView>
  </sheetViews>
  <sheetFormatPr baseColWidth="10" defaultRowHeight="15" x14ac:dyDescent="0.2"/>
  <cols>
    <col min="1" max="1" width="19.5" style="13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374</v>
      </c>
      <c r="B1" s="38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2" t="s">
        <v>229</v>
      </c>
      <c r="B8" s="1" t="s">
        <v>230</v>
      </c>
      <c r="C8" s="2" t="s">
        <v>46</v>
      </c>
      <c r="D8" s="2" t="s">
        <v>3</v>
      </c>
      <c r="E8" s="3">
        <v>919800</v>
      </c>
      <c r="F8" s="3">
        <v>1011780</v>
      </c>
      <c r="G8" s="4" t="s">
        <v>231</v>
      </c>
      <c r="H8" s="4" t="s">
        <v>232</v>
      </c>
      <c r="I8" s="4" t="s">
        <v>233</v>
      </c>
      <c r="J8" s="4" t="s">
        <v>234</v>
      </c>
      <c r="K8" s="16">
        <v>2</v>
      </c>
      <c r="L8" s="2" t="s">
        <v>235</v>
      </c>
      <c r="M8" s="3">
        <v>459900</v>
      </c>
      <c r="N8" s="3">
        <v>505890</v>
      </c>
      <c r="O8" s="4" t="s">
        <v>236</v>
      </c>
      <c r="P8" s="2">
        <v>24</v>
      </c>
    </row>
    <row r="9" spans="1:16" ht="30" customHeight="1" x14ac:dyDescent="0.2">
      <c r="A9" s="12" t="s">
        <v>375</v>
      </c>
      <c r="B9" s="1" t="s">
        <v>376</v>
      </c>
      <c r="C9" s="2" t="s">
        <v>48</v>
      </c>
      <c r="D9" s="2" t="s">
        <v>3</v>
      </c>
      <c r="E9" s="3">
        <v>324</v>
      </c>
      <c r="F9" s="3">
        <v>392.04</v>
      </c>
      <c r="G9" s="4"/>
      <c r="H9" s="4"/>
      <c r="I9" s="4"/>
      <c r="J9" s="4"/>
      <c r="K9" s="16">
        <v>1</v>
      </c>
      <c r="L9" s="2" t="s">
        <v>377</v>
      </c>
      <c r="M9" s="3">
        <v>324</v>
      </c>
      <c r="N9" s="3">
        <v>392.04</v>
      </c>
      <c r="O9" s="4" t="s">
        <v>378</v>
      </c>
      <c r="P9" s="2" t="s">
        <v>241</v>
      </c>
    </row>
    <row r="10" spans="1:16" ht="30" customHeight="1" x14ac:dyDescent="0.2">
      <c r="A10" s="12" t="s">
        <v>379</v>
      </c>
      <c r="B10" s="1" t="s">
        <v>380</v>
      </c>
      <c r="C10" s="2" t="s">
        <v>46</v>
      </c>
      <c r="D10" s="2" t="s">
        <v>3</v>
      </c>
      <c r="E10" s="3">
        <v>115000</v>
      </c>
      <c r="F10" s="3">
        <v>139150</v>
      </c>
      <c r="G10" s="4"/>
      <c r="H10" s="4"/>
      <c r="I10" s="4" t="s">
        <v>381</v>
      </c>
      <c r="J10" s="4" t="s">
        <v>381</v>
      </c>
      <c r="K10" s="16">
        <v>12</v>
      </c>
      <c r="L10" s="2" t="s">
        <v>382</v>
      </c>
      <c r="M10" s="3">
        <v>75313.5</v>
      </c>
      <c r="N10" s="3">
        <v>91129.34</v>
      </c>
      <c r="O10" s="4" t="s">
        <v>383</v>
      </c>
      <c r="P10" s="2">
        <v>48</v>
      </c>
    </row>
    <row r="11" spans="1:16" ht="30" customHeight="1" x14ac:dyDescent="0.2">
      <c r="A11" s="12" t="s">
        <v>384</v>
      </c>
      <c r="B11" s="1" t="s">
        <v>385</v>
      </c>
      <c r="C11" s="2" t="s">
        <v>46</v>
      </c>
      <c r="D11" s="2" t="s">
        <v>3</v>
      </c>
      <c r="E11" s="3">
        <v>110000</v>
      </c>
      <c r="F11" s="3">
        <v>133100</v>
      </c>
      <c r="G11" s="4"/>
      <c r="H11" s="4"/>
      <c r="I11" s="4" t="s">
        <v>386</v>
      </c>
      <c r="J11" s="4" t="s">
        <v>386</v>
      </c>
      <c r="K11" s="16">
        <v>15</v>
      </c>
      <c r="L11" s="2" t="s">
        <v>387</v>
      </c>
      <c r="M11" s="3">
        <v>72600</v>
      </c>
      <c r="N11" s="3">
        <v>87846</v>
      </c>
      <c r="O11" s="4" t="s">
        <v>383</v>
      </c>
      <c r="P11" s="2">
        <v>48</v>
      </c>
    </row>
    <row r="12" spans="1:16" ht="30" customHeight="1" x14ac:dyDescent="0.2">
      <c r="A12" s="12" t="s">
        <v>388</v>
      </c>
      <c r="B12" s="1" t="s">
        <v>389</v>
      </c>
      <c r="C12" s="2" t="s">
        <v>46</v>
      </c>
      <c r="D12" s="2" t="s">
        <v>3</v>
      </c>
      <c r="E12" s="3">
        <v>115000</v>
      </c>
      <c r="F12" s="3">
        <v>139150</v>
      </c>
      <c r="G12" s="4"/>
      <c r="H12" s="4"/>
      <c r="I12" s="4" t="s">
        <v>386</v>
      </c>
      <c r="J12" s="4"/>
      <c r="K12" s="16">
        <v>15</v>
      </c>
      <c r="L12" s="2" t="s">
        <v>382</v>
      </c>
      <c r="M12" s="3">
        <v>77038.5</v>
      </c>
      <c r="N12" s="3">
        <v>93216.59</v>
      </c>
      <c r="O12" s="4" t="s">
        <v>383</v>
      </c>
      <c r="P12" s="2">
        <v>48</v>
      </c>
    </row>
    <row r="13" spans="1:16" ht="30" customHeight="1" x14ac:dyDescent="0.2">
      <c r="A13" s="12" t="s">
        <v>390</v>
      </c>
      <c r="B13" s="1" t="s">
        <v>391</v>
      </c>
      <c r="C13" s="2" t="s">
        <v>46</v>
      </c>
      <c r="D13" s="2" t="s">
        <v>3</v>
      </c>
      <c r="E13" s="3">
        <v>95000</v>
      </c>
      <c r="F13" s="3">
        <v>114950</v>
      </c>
      <c r="G13" s="4"/>
      <c r="H13" s="4"/>
      <c r="I13" s="4" t="s">
        <v>392</v>
      </c>
      <c r="J13" s="4"/>
      <c r="K13" s="16">
        <v>15</v>
      </c>
      <c r="L13" s="2" t="s">
        <v>393</v>
      </c>
      <c r="M13" s="3">
        <v>64600</v>
      </c>
      <c r="N13" s="3">
        <v>78166</v>
      </c>
      <c r="O13" s="4" t="s">
        <v>252</v>
      </c>
      <c r="P13" s="2">
        <v>48</v>
      </c>
    </row>
    <row r="14" spans="1:16" ht="30" customHeight="1" x14ac:dyDescent="0.2">
      <c r="A14" s="12" t="s">
        <v>394</v>
      </c>
      <c r="B14" s="1" t="s">
        <v>395</v>
      </c>
      <c r="C14" s="2" t="s">
        <v>48</v>
      </c>
      <c r="D14" s="2" t="s">
        <v>2</v>
      </c>
      <c r="E14" s="3">
        <v>103</v>
      </c>
      <c r="F14" s="3">
        <v>124.63</v>
      </c>
      <c r="G14" s="4"/>
      <c r="H14" s="4"/>
      <c r="I14" s="4"/>
      <c r="J14" s="4"/>
      <c r="K14" s="16">
        <v>1</v>
      </c>
      <c r="L14" s="2" t="s">
        <v>144</v>
      </c>
      <c r="M14" s="3">
        <v>103</v>
      </c>
      <c r="N14" s="3">
        <v>124.63</v>
      </c>
      <c r="O14" s="4" t="s">
        <v>267</v>
      </c>
      <c r="P14" s="2" t="s">
        <v>241</v>
      </c>
    </row>
    <row r="15" spans="1:16" ht="30" customHeight="1" x14ac:dyDescent="0.2">
      <c r="A15" s="12" t="s">
        <v>396</v>
      </c>
      <c r="B15" s="1" t="s">
        <v>397</v>
      </c>
      <c r="C15" s="2" t="s">
        <v>46</v>
      </c>
      <c r="D15" s="2" t="s">
        <v>3</v>
      </c>
      <c r="E15" s="3">
        <v>120000</v>
      </c>
      <c r="F15" s="3">
        <v>145200</v>
      </c>
      <c r="G15" s="4"/>
      <c r="H15" s="4"/>
      <c r="I15" s="4" t="s">
        <v>386</v>
      </c>
      <c r="J15" s="4" t="s">
        <v>386</v>
      </c>
      <c r="K15" s="16">
        <v>17</v>
      </c>
      <c r="L15" s="2" t="s">
        <v>398</v>
      </c>
      <c r="M15" s="3">
        <v>83043.7</v>
      </c>
      <c r="N15" s="3">
        <v>100482.88</v>
      </c>
      <c r="O15" s="4" t="s">
        <v>399</v>
      </c>
      <c r="P15" s="2">
        <v>48</v>
      </c>
    </row>
    <row r="16" spans="1:16" ht="30" customHeight="1" x14ac:dyDescent="0.2">
      <c r="A16" s="12" t="s">
        <v>400</v>
      </c>
      <c r="B16" s="1" t="s">
        <v>401</v>
      </c>
      <c r="C16" s="2" t="s">
        <v>48</v>
      </c>
      <c r="D16" s="2" t="s">
        <v>2</v>
      </c>
      <c r="E16" s="3">
        <v>509.67</v>
      </c>
      <c r="F16" s="3">
        <v>530.05999999999995</v>
      </c>
      <c r="G16" s="4"/>
      <c r="H16" s="4"/>
      <c r="I16" s="4"/>
      <c r="J16" s="4"/>
      <c r="K16" s="16">
        <v>1</v>
      </c>
      <c r="L16" s="2" t="s">
        <v>402</v>
      </c>
      <c r="M16" s="3">
        <v>509.67</v>
      </c>
      <c r="N16" s="3">
        <v>530.05999999999995</v>
      </c>
      <c r="O16" s="4" t="s">
        <v>248</v>
      </c>
      <c r="P16" s="2" t="s">
        <v>241</v>
      </c>
    </row>
    <row r="17" spans="1:16" ht="30" customHeight="1" x14ac:dyDescent="0.2">
      <c r="A17" s="12" t="s">
        <v>403</v>
      </c>
      <c r="B17" s="1" t="s">
        <v>404</v>
      </c>
      <c r="C17" s="2" t="s">
        <v>46</v>
      </c>
      <c r="D17" s="2" t="s">
        <v>2</v>
      </c>
      <c r="E17" s="3">
        <v>130000</v>
      </c>
      <c r="F17" s="3">
        <v>157300</v>
      </c>
      <c r="G17" s="4"/>
      <c r="H17" s="4"/>
      <c r="I17" s="4" t="s">
        <v>381</v>
      </c>
      <c r="J17" s="4"/>
      <c r="K17" s="16">
        <v>3</v>
      </c>
      <c r="L17" s="2" t="s">
        <v>405</v>
      </c>
      <c r="M17" s="3">
        <v>123988.74</v>
      </c>
      <c r="N17" s="3">
        <v>150026.38</v>
      </c>
      <c r="O17" s="4" t="s">
        <v>267</v>
      </c>
      <c r="P17" s="2">
        <v>1</v>
      </c>
    </row>
    <row r="18" spans="1:16" ht="30" customHeight="1" x14ac:dyDescent="0.2">
      <c r="A18" s="12" t="s">
        <v>406</v>
      </c>
      <c r="B18" s="1" t="s">
        <v>407</v>
      </c>
      <c r="C18" s="2" t="s">
        <v>46</v>
      </c>
      <c r="D18" s="2" t="s">
        <v>3</v>
      </c>
      <c r="E18" s="3">
        <v>145200</v>
      </c>
      <c r="F18" s="3">
        <v>175692</v>
      </c>
      <c r="G18" s="4" t="s">
        <v>408</v>
      </c>
      <c r="H18" s="4" t="s">
        <v>409</v>
      </c>
      <c r="I18" s="4" t="s">
        <v>409</v>
      </c>
      <c r="J18" s="4" t="s">
        <v>410</v>
      </c>
      <c r="K18" s="16">
        <v>1</v>
      </c>
      <c r="L18" s="2" t="s">
        <v>257</v>
      </c>
      <c r="M18" s="3">
        <v>108000</v>
      </c>
      <c r="N18" s="3">
        <v>130680</v>
      </c>
      <c r="O18" s="4" t="s">
        <v>411</v>
      </c>
      <c r="P18" s="2">
        <v>24</v>
      </c>
    </row>
    <row r="19" spans="1:16" ht="30" customHeight="1" x14ac:dyDescent="0.2">
      <c r="A19" s="12" t="s">
        <v>412</v>
      </c>
      <c r="B19" s="1" t="s">
        <v>413</v>
      </c>
      <c r="C19" s="2" t="s">
        <v>46</v>
      </c>
      <c r="D19" s="2" t="s">
        <v>3</v>
      </c>
      <c r="E19" s="3">
        <v>75240</v>
      </c>
      <c r="F19" s="3">
        <v>91040.4</v>
      </c>
      <c r="G19" s="4"/>
      <c r="H19" s="4"/>
      <c r="I19" s="4" t="s">
        <v>414</v>
      </c>
      <c r="J19" s="4"/>
      <c r="K19" s="16">
        <v>7</v>
      </c>
      <c r="L19" s="2" t="s">
        <v>415</v>
      </c>
      <c r="M19" s="3">
        <v>68331.600000000006</v>
      </c>
      <c r="N19" s="3">
        <v>82681.240000000005</v>
      </c>
      <c r="O19" s="4" t="s">
        <v>287</v>
      </c>
      <c r="P19" s="2">
        <v>12</v>
      </c>
    </row>
    <row r="20" spans="1:16" ht="30" customHeight="1" x14ac:dyDescent="0.2">
      <c r="A20" s="12" t="s">
        <v>416</v>
      </c>
      <c r="B20" s="1" t="s">
        <v>417</v>
      </c>
      <c r="C20" s="2" t="s">
        <v>46</v>
      </c>
      <c r="D20" s="2" t="s">
        <v>3</v>
      </c>
      <c r="E20" s="3">
        <v>130000</v>
      </c>
      <c r="F20" s="3">
        <v>157300</v>
      </c>
      <c r="G20" s="4"/>
      <c r="H20" s="4"/>
      <c r="I20" s="4" t="s">
        <v>418</v>
      </c>
      <c r="J20" s="4" t="s">
        <v>418</v>
      </c>
      <c r="K20" s="16">
        <v>14</v>
      </c>
      <c r="L20" s="2" t="s">
        <v>398</v>
      </c>
      <c r="M20" s="3">
        <v>91650</v>
      </c>
      <c r="N20" s="3">
        <v>110896.5</v>
      </c>
      <c r="O20" s="4" t="s">
        <v>326</v>
      </c>
      <c r="P20" s="2">
        <v>48</v>
      </c>
    </row>
    <row r="21" spans="1:16" ht="30" customHeight="1" x14ac:dyDescent="0.2">
      <c r="A21" s="12" t="s">
        <v>419</v>
      </c>
      <c r="B21" s="1" t="s">
        <v>420</v>
      </c>
      <c r="C21" s="2" t="s">
        <v>46</v>
      </c>
      <c r="D21" s="2" t="s">
        <v>3</v>
      </c>
      <c r="E21" s="3">
        <v>4324094.0199999996</v>
      </c>
      <c r="F21" s="3">
        <v>5232153.76</v>
      </c>
      <c r="G21" s="4" t="s">
        <v>421</v>
      </c>
      <c r="H21" s="4" t="s">
        <v>422</v>
      </c>
      <c r="I21" s="4" t="s">
        <v>423</v>
      </c>
      <c r="J21" s="4" t="s">
        <v>424</v>
      </c>
      <c r="K21" s="16">
        <v>8</v>
      </c>
      <c r="L21" s="2" t="s">
        <v>425</v>
      </c>
      <c r="M21" s="3">
        <v>1678553.94</v>
      </c>
      <c r="N21" s="3">
        <v>2031050.27</v>
      </c>
      <c r="O21" s="4" t="s">
        <v>267</v>
      </c>
      <c r="P21" s="2">
        <v>24</v>
      </c>
    </row>
    <row r="22" spans="1:16" ht="30" customHeight="1" x14ac:dyDescent="0.2">
      <c r="A22" s="12" t="s">
        <v>426</v>
      </c>
      <c r="B22" s="1" t="s">
        <v>427</v>
      </c>
      <c r="C22" s="2" t="s">
        <v>46</v>
      </c>
      <c r="D22" s="2" t="s">
        <v>3</v>
      </c>
      <c r="E22" s="3">
        <v>130000</v>
      </c>
      <c r="F22" s="3">
        <v>157300</v>
      </c>
      <c r="G22" s="4"/>
      <c r="H22" s="4"/>
      <c r="I22" s="4" t="s">
        <v>428</v>
      </c>
      <c r="J22" s="4" t="s">
        <v>428</v>
      </c>
      <c r="K22" s="16">
        <v>10</v>
      </c>
      <c r="L22" s="2" t="s">
        <v>429</v>
      </c>
      <c r="M22" s="3">
        <v>83950</v>
      </c>
      <c r="N22" s="3">
        <v>101579.5</v>
      </c>
      <c r="O22" s="4" t="s">
        <v>313</v>
      </c>
      <c r="P22" s="2">
        <v>48</v>
      </c>
    </row>
    <row r="23" spans="1:16" ht="30" customHeight="1" x14ac:dyDescent="0.2">
      <c r="A23" s="12" t="s">
        <v>293</v>
      </c>
      <c r="B23" s="1" t="s">
        <v>159</v>
      </c>
      <c r="C23" s="2" t="s">
        <v>141</v>
      </c>
      <c r="D23" s="2" t="s">
        <v>2</v>
      </c>
      <c r="E23" s="3">
        <v>196.84</v>
      </c>
      <c r="F23" s="3">
        <v>238.18</v>
      </c>
      <c r="G23" s="4"/>
      <c r="H23" s="4"/>
      <c r="I23" s="4"/>
      <c r="J23" s="4"/>
      <c r="K23" s="16">
        <v>1</v>
      </c>
      <c r="L23" s="2" t="s">
        <v>49</v>
      </c>
      <c r="M23" s="3">
        <v>196.84</v>
      </c>
      <c r="N23" s="3">
        <v>238.18</v>
      </c>
      <c r="O23" s="4" t="s">
        <v>248</v>
      </c>
      <c r="P23" s="2" t="s">
        <v>241</v>
      </c>
    </row>
    <row r="24" spans="1:16" ht="30" customHeight="1" x14ac:dyDescent="0.2">
      <c r="A24" s="12" t="s">
        <v>430</v>
      </c>
      <c r="B24" s="1" t="s">
        <v>431</v>
      </c>
      <c r="C24" s="2" t="s">
        <v>46</v>
      </c>
      <c r="D24" s="2" t="s">
        <v>3</v>
      </c>
      <c r="E24" s="3">
        <v>42930</v>
      </c>
      <c r="F24" s="3">
        <v>47223</v>
      </c>
      <c r="G24" s="4"/>
      <c r="H24" s="4"/>
      <c r="I24" s="4" t="s">
        <v>432</v>
      </c>
      <c r="J24" s="4" t="s">
        <v>432</v>
      </c>
      <c r="K24" s="16">
        <v>4</v>
      </c>
      <c r="L24" s="2" t="s">
        <v>433</v>
      </c>
      <c r="M24" s="3">
        <v>42930</v>
      </c>
      <c r="N24" s="3">
        <v>47223</v>
      </c>
      <c r="O24" s="4" t="s">
        <v>399</v>
      </c>
      <c r="P24" s="2">
        <v>2</v>
      </c>
    </row>
    <row r="25" spans="1:16" ht="30" customHeight="1" x14ac:dyDescent="0.2">
      <c r="A25" s="12" t="s">
        <v>434</v>
      </c>
      <c r="B25" s="1" t="s">
        <v>435</v>
      </c>
      <c r="C25" s="2" t="s">
        <v>47</v>
      </c>
      <c r="D25" s="2" t="s">
        <v>3</v>
      </c>
      <c r="E25" s="3">
        <v>160331.4</v>
      </c>
      <c r="F25" s="3">
        <v>194000.99</v>
      </c>
      <c r="G25" s="4"/>
      <c r="H25" s="4"/>
      <c r="I25" s="4"/>
      <c r="J25" s="4"/>
      <c r="K25" s="16">
        <v>2</v>
      </c>
      <c r="L25" s="2" t="s">
        <v>436</v>
      </c>
      <c r="M25" s="3">
        <v>160331.4</v>
      </c>
      <c r="N25" s="3">
        <v>194000.99</v>
      </c>
      <c r="O25" s="4" t="s">
        <v>240</v>
      </c>
      <c r="P25" s="2">
        <v>36</v>
      </c>
    </row>
    <row r="26" spans="1:16" ht="30" customHeight="1" x14ac:dyDescent="0.2">
      <c r="A26" s="12" t="s">
        <v>437</v>
      </c>
      <c r="B26" s="1" t="s">
        <v>438</v>
      </c>
      <c r="C26" s="2" t="s">
        <v>47</v>
      </c>
      <c r="D26" s="2" t="s">
        <v>2</v>
      </c>
      <c r="E26" s="3">
        <v>8125</v>
      </c>
      <c r="F26" s="3">
        <v>9831.25</v>
      </c>
      <c r="G26" s="4"/>
      <c r="H26" s="4"/>
      <c r="I26" s="4"/>
      <c r="J26" s="4"/>
      <c r="K26" s="16">
        <v>2</v>
      </c>
      <c r="L26" s="2" t="s">
        <v>439</v>
      </c>
      <c r="M26" s="3">
        <v>5000</v>
      </c>
      <c r="N26" s="3">
        <v>6050</v>
      </c>
      <c r="O26" s="4" t="s">
        <v>300</v>
      </c>
      <c r="P26" s="2">
        <v>1</v>
      </c>
    </row>
    <row r="27" spans="1:16" ht="30" customHeight="1" x14ac:dyDescent="0.2">
      <c r="A27" s="12" t="s">
        <v>437</v>
      </c>
      <c r="B27" s="1" t="s">
        <v>438</v>
      </c>
      <c r="C27" s="2" t="s">
        <v>47</v>
      </c>
      <c r="D27" s="2" t="s">
        <v>2</v>
      </c>
      <c r="E27" s="3">
        <v>12250</v>
      </c>
      <c r="F27" s="3">
        <v>14822.5</v>
      </c>
      <c r="G27" s="4"/>
      <c r="H27" s="4"/>
      <c r="I27" s="4"/>
      <c r="J27" s="4"/>
      <c r="K27" s="16">
        <v>2</v>
      </c>
      <c r="L27" s="2" t="s">
        <v>439</v>
      </c>
      <c r="M27" s="3">
        <v>4900</v>
      </c>
      <c r="N27" s="3">
        <v>5929</v>
      </c>
      <c r="O27" s="4" t="s">
        <v>300</v>
      </c>
      <c r="P27" s="2">
        <v>1</v>
      </c>
    </row>
    <row r="28" spans="1:16" ht="30" customHeight="1" x14ac:dyDescent="0.2">
      <c r="A28" s="12" t="s">
        <v>294</v>
      </c>
      <c r="B28" s="1" t="s">
        <v>295</v>
      </c>
      <c r="C28" s="2" t="s">
        <v>141</v>
      </c>
      <c r="D28" s="2" t="s">
        <v>2</v>
      </c>
      <c r="E28" s="3">
        <v>958.7</v>
      </c>
      <c r="F28" s="3">
        <v>1160.03</v>
      </c>
      <c r="G28" s="4"/>
      <c r="H28" s="4"/>
      <c r="I28" s="4"/>
      <c r="J28" s="4"/>
      <c r="K28" s="16">
        <v>1</v>
      </c>
      <c r="L28" s="2" t="s">
        <v>296</v>
      </c>
      <c r="M28" s="3">
        <v>958.7</v>
      </c>
      <c r="N28" s="3">
        <v>1160.03</v>
      </c>
      <c r="O28" s="4" t="s">
        <v>297</v>
      </c>
      <c r="P28" s="2" t="s">
        <v>241</v>
      </c>
    </row>
    <row r="29" spans="1:16" ht="30" customHeight="1" x14ac:dyDescent="0.2">
      <c r="A29" s="12" t="s">
        <v>440</v>
      </c>
      <c r="B29" s="1" t="s">
        <v>441</v>
      </c>
      <c r="C29" s="2" t="s">
        <v>46</v>
      </c>
      <c r="D29" s="2" t="s">
        <v>2</v>
      </c>
      <c r="E29" s="3">
        <v>52892.56</v>
      </c>
      <c r="F29" s="3">
        <v>64000</v>
      </c>
      <c r="G29" s="4"/>
      <c r="H29" s="4"/>
      <c r="I29" s="4" t="s">
        <v>410</v>
      </c>
      <c r="J29" s="4" t="s">
        <v>410</v>
      </c>
      <c r="K29" s="16">
        <v>2</v>
      </c>
      <c r="L29" s="2" t="s">
        <v>442</v>
      </c>
      <c r="M29" s="3">
        <v>46280.99</v>
      </c>
      <c r="N29" s="3">
        <v>56000</v>
      </c>
      <c r="O29" s="4" t="s">
        <v>248</v>
      </c>
      <c r="P29" s="2">
        <v>1</v>
      </c>
    </row>
    <row r="30" spans="1:16" ht="30" customHeight="1" x14ac:dyDescent="0.2">
      <c r="A30" s="12" t="s">
        <v>440</v>
      </c>
      <c r="B30" s="1" t="s">
        <v>441</v>
      </c>
      <c r="C30" s="2" t="s">
        <v>46</v>
      </c>
      <c r="D30" s="2" t="s">
        <v>2</v>
      </c>
      <c r="E30" s="3">
        <v>40000</v>
      </c>
      <c r="F30" s="3">
        <v>48400</v>
      </c>
      <c r="G30" s="4"/>
      <c r="H30" s="4"/>
      <c r="I30" s="4" t="s">
        <v>410</v>
      </c>
      <c r="J30" s="4" t="s">
        <v>410</v>
      </c>
      <c r="K30" s="16">
        <v>2</v>
      </c>
      <c r="L30" s="2" t="s">
        <v>442</v>
      </c>
      <c r="M30" s="3">
        <v>28016.53</v>
      </c>
      <c r="N30" s="3">
        <v>33900</v>
      </c>
      <c r="O30" s="4" t="s">
        <v>248</v>
      </c>
      <c r="P30" s="2">
        <v>1</v>
      </c>
    </row>
    <row r="31" spans="1:16" ht="30" customHeight="1" x14ac:dyDescent="0.2">
      <c r="A31" s="12" t="s">
        <v>443</v>
      </c>
      <c r="B31" s="1" t="s">
        <v>444</v>
      </c>
      <c r="C31" s="2" t="s">
        <v>47</v>
      </c>
      <c r="D31" s="2" t="s">
        <v>3</v>
      </c>
      <c r="E31" s="3">
        <v>40500</v>
      </c>
      <c r="F31" s="3">
        <v>49005</v>
      </c>
      <c r="G31" s="4"/>
      <c r="H31" s="4"/>
      <c r="I31" s="4"/>
      <c r="J31" s="4"/>
      <c r="K31" s="16">
        <v>2</v>
      </c>
      <c r="L31" s="2" t="s">
        <v>445</v>
      </c>
      <c r="M31" s="3">
        <v>40500</v>
      </c>
      <c r="N31" s="3">
        <v>49005</v>
      </c>
      <c r="O31" s="4" t="s">
        <v>446</v>
      </c>
      <c r="P31" s="2">
        <v>12</v>
      </c>
    </row>
    <row r="32" spans="1:16" ht="30" customHeight="1" x14ac:dyDescent="0.2">
      <c r="A32" s="12" t="s">
        <v>160</v>
      </c>
      <c r="B32" s="1" t="s">
        <v>161</v>
      </c>
      <c r="C32" s="2" t="s">
        <v>48</v>
      </c>
      <c r="D32" s="2" t="s">
        <v>2</v>
      </c>
      <c r="E32" s="3">
        <v>434.34</v>
      </c>
      <c r="F32" s="3">
        <v>525.54999999999995</v>
      </c>
      <c r="G32" s="4"/>
      <c r="H32" s="4"/>
      <c r="I32" s="4"/>
      <c r="J32" s="4"/>
      <c r="K32" s="16">
        <v>1</v>
      </c>
      <c r="L32" s="2" t="s">
        <v>143</v>
      </c>
      <c r="M32" s="3">
        <v>97.84</v>
      </c>
      <c r="N32" s="3">
        <v>118.39</v>
      </c>
      <c r="O32" s="4" t="s">
        <v>236</v>
      </c>
      <c r="P32" s="2" t="s">
        <v>241</v>
      </c>
    </row>
    <row r="33" spans="1:16" ht="30" customHeight="1" x14ac:dyDescent="0.2">
      <c r="A33" s="12" t="s">
        <v>447</v>
      </c>
      <c r="B33" s="1" t="s">
        <v>448</v>
      </c>
      <c r="C33" s="2" t="s">
        <v>48</v>
      </c>
      <c r="D33" s="2" t="s">
        <v>2</v>
      </c>
      <c r="E33" s="3">
        <v>635.45000000000005</v>
      </c>
      <c r="F33" s="3">
        <v>768.89</v>
      </c>
      <c r="G33" s="4"/>
      <c r="H33" s="4"/>
      <c r="I33" s="4"/>
      <c r="J33" s="4"/>
      <c r="K33" s="16">
        <v>1</v>
      </c>
      <c r="L33" s="2" t="s">
        <v>296</v>
      </c>
      <c r="M33" s="3">
        <v>635.45000000000005</v>
      </c>
      <c r="N33" s="3">
        <v>768.89</v>
      </c>
      <c r="O33" s="4" t="s">
        <v>248</v>
      </c>
      <c r="P33" s="2" t="s">
        <v>241</v>
      </c>
    </row>
    <row r="34" spans="1:16" ht="30" customHeight="1" x14ac:dyDescent="0.2">
      <c r="A34" s="12" t="s">
        <v>298</v>
      </c>
      <c r="B34" s="1" t="s">
        <v>299</v>
      </c>
      <c r="C34" s="2" t="s">
        <v>141</v>
      </c>
      <c r="D34" s="2" t="s">
        <v>2</v>
      </c>
      <c r="E34" s="3">
        <v>186</v>
      </c>
      <c r="F34" s="3">
        <v>225.06</v>
      </c>
      <c r="G34" s="4"/>
      <c r="H34" s="4"/>
      <c r="I34" s="4"/>
      <c r="J34" s="4"/>
      <c r="K34" s="16">
        <v>1</v>
      </c>
      <c r="L34" s="2" t="s">
        <v>144</v>
      </c>
      <c r="M34" s="3">
        <v>186</v>
      </c>
      <c r="N34" s="3">
        <v>225.06</v>
      </c>
      <c r="O34" s="4" t="s">
        <v>300</v>
      </c>
      <c r="P34" s="2" t="s">
        <v>241</v>
      </c>
    </row>
    <row r="35" spans="1:16" ht="30" customHeight="1" x14ac:dyDescent="0.2">
      <c r="A35" s="12" t="s">
        <v>449</v>
      </c>
      <c r="B35" s="1" t="s">
        <v>450</v>
      </c>
      <c r="C35" s="2" t="s">
        <v>46</v>
      </c>
      <c r="D35" s="2" t="s">
        <v>3</v>
      </c>
      <c r="E35" s="3">
        <v>82644.55</v>
      </c>
      <c r="F35" s="3">
        <v>99999.91</v>
      </c>
      <c r="G35" s="4"/>
      <c r="H35" s="4"/>
      <c r="I35" s="4" t="s">
        <v>451</v>
      </c>
      <c r="J35" s="4" t="s">
        <v>451</v>
      </c>
      <c r="K35" s="16">
        <v>9</v>
      </c>
      <c r="L35" s="2" t="s">
        <v>452</v>
      </c>
      <c r="M35" s="3">
        <v>54900</v>
      </c>
      <c r="N35" s="3">
        <v>66429</v>
      </c>
      <c r="O35" s="4" t="s">
        <v>453</v>
      </c>
      <c r="P35" s="2">
        <v>1</v>
      </c>
    </row>
    <row r="36" spans="1:16" ht="30" customHeight="1" x14ac:dyDescent="0.2">
      <c r="A36" s="12" t="s">
        <v>301</v>
      </c>
      <c r="B36" s="1" t="s">
        <v>302</v>
      </c>
      <c r="C36" s="2" t="s">
        <v>141</v>
      </c>
      <c r="D36" s="2" t="s">
        <v>2</v>
      </c>
      <c r="E36" s="3">
        <v>564.48</v>
      </c>
      <c r="F36" s="3">
        <v>683.02</v>
      </c>
      <c r="G36" s="4"/>
      <c r="H36" s="4"/>
      <c r="I36" s="4"/>
      <c r="J36" s="4"/>
      <c r="K36" s="16">
        <v>1</v>
      </c>
      <c r="L36" s="2" t="s">
        <v>49</v>
      </c>
      <c r="M36" s="3">
        <v>564.48</v>
      </c>
      <c r="N36" s="3">
        <v>683.02</v>
      </c>
      <c r="O36" s="4" t="s">
        <v>282</v>
      </c>
      <c r="P36" s="2" t="s">
        <v>241</v>
      </c>
    </row>
    <row r="37" spans="1:16" ht="30" customHeight="1" x14ac:dyDescent="0.2">
      <c r="A37" s="12" t="s">
        <v>237</v>
      </c>
      <c r="B37" s="1" t="s">
        <v>238</v>
      </c>
      <c r="C37" s="2" t="s">
        <v>4</v>
      </c>
      <c r="D37" s="2" t="s">
        <v>3</v>
      </c>
      <c r="E37" s="3">
        <v>13927.69</v>
      </c>
      <c r="F37" s="3">
        <v>16852.5</v>
      </c>
      <c r="G37" s="4"/>
      <c r="H37" s="4"/>
      <c r="I37" s="4"/>
      <c r="J37" s="4"/>
      <c r="K37" s="16">
        <v>1</v>
      </c>
      <c r="L37" s="2" t="s">
        <v>239</v>
      </c>
      <c r="M37" s="3">
        <v>13927.69</v>
      </c>
      <c r="N37" s="3">
        <v>16852.5</v>
      </c>
      <c r="O37" s="4" t="s">
        <v>240</v>
      </c>
      <c r="P37" s="2" t="s">
        <v>241</v>
      </c>
    </row>
    <row r="38" spans="1:16" ht="30" customHeight="1" x14ac:dyDescent="0.2">
      <c r="A38" s="12" t="s">
        <v>242</v>
      </c>
      <c r="B38" s="1" t="s">
        <v>243</v>
      </c>
      <c r="C38" s="2" t="s">
        <v>4</v>
      </c>
      <c r="D38" s="2" t="s">
        <v>3</v>
      </c>
      <c r="E38" s="3">
        <v>7282</v>
      </c>
      <c r="F38" s="3">
        <v>8811.2199999999993</v>
      </c>
      <c r="G38" s="4"/>
      <c r="H38" s="4"/>
      <c r="I38" s="4"/>
      <c r="J38" s="4"/>
      <c r="K38" s="16">
        <v>1</v>
      </c>
      <c r="L38" s="2" t="s">
        <v>145</v>
      </c>
      <c r="M38" s="3">
        <v>7282</v>
      </c>
      <c r="N38" s="3">
        <v>8811.2199999999993</v>
      </c>
      <c r="O38" s="4" t="s">
        <v>244</v>
      </c>
      <c r="P38" s="2" t="s">
        <v>241</v>
      </c>
    </row>
    <row r="39" spans="1:16" ht="30" customHeight="1" x14ac:dyDescent="0.2">
      <c r="A39" s="12" t="s">
        <v>454</v>
      </c>
      <c r="B39" s="1" t="s">
        <v>455</v>
      </c>
      <c r="C39" s="2" t="s">
        <v>48</v>
      </c>
      <c r="D39" s="2" t="s">
        <v>2</v>
      </c>
      <c r="E39" s="3">
        <v>1995</v>
      </c>
      <c r="F39" s="3">
        <v>2413.9499999999998</v>
      </c>
      <c r="G39" s="4"/>
      <c r="H39" s="4"/>
      <c r="I39" s="4"/>
      <c r="J39" s="4"/>
      <c r="K39" s="16">
        <v>1</v>
      </c>
      <c r="L39" s="2" t="s">
        <v>144</v>
      </c>
      <c r="M39" s="3">
        <v>1995</v>
      </c>
      <c r="N39" s="3">
        <v>2413.9499999999998</v>
      </c>
      <c r="O39" s="4" t="s">
        <v>248</v>
      </c>
      <c r="P39" s="2" t="s">
        <v>241</v>
      </c>
    </row>
    <row r="40" spans="1:16" ht="30" customHeight="1" x14ac:dyDescent="0.2">
      <c r="A40" s="12" t="s">
        <v>454</v>
      </c>
      <c r="B40" s="1" t="s">
        <v>455</v>
      </c>
      <c r="C40" s="2" t="s">
        <v>48</v>
      </c>
      <c r="D40" s="2" t="s">
        <v>2</v>
      </c>
      <c r="E40" s="3">
        <v>219.45</v>
      </c>
      <c r="F40" s="3">
        <v>265.52999999999997</v>
      </c>
      <c r="G40" s="4"/>
      <c r="H40" s="4"/>
      <c r="I40" s="4"/>
      <c r="J40" s="4"/>
      <c r="K40" s="16">
        <v>1</v>
      </c>
      <c r="L40" s="2" t="s">
        <v>49</v>
      </c>
      <c r="M40" s="3">
        <v>219.45</v>
      </c>
      <c r="N40" s="3">
        <v>265.52999999999997</v>
      </c>
      <c r="O40" s="4" t="s">
        <v>248</v>
      </c>
      <c r="P40" s="2" t="s">
        <v>241</v>
      </c>
    </row>
    <row r="41" spans="1:16" ht="30" customHeight="1" x14ac:dyDescent="0.2">
      <c r="A41" s="12" t="s">
        <v>454</v>
      </c>
      <c r="B41" s="1" t="s">
        <v>455</v>
      </c>
      <c r="C41" s="2" t="s">
        <v>48</v>
      </c>
      <c r="D41" s="2" t="s">
        <v>2</v>
      </c>
      <c r="E41" s="3">
        <v>320</v>
      </c>
      <c r="F41" s="3">
        <v>387.2</v>
      </c>
      <c r="G41" s="4"/>
      <c r="H41" s="4"/>
      <c r="I41" s="4"/>
      <c r="J41" s="4"/>
      <c r="K41" s="16">
        <v>1</v>
      </c>
      <c r="L41" s="2" t="s">
        <v>49</v>
      </c>
      <c r="M41" s="3">
        <v>320</v>
      </c>
      <c r="N41" s="3">
        <v>387.2</v>
      </c>
      <c r="O41" s="4" t="s">
        <v>248</v>
      </c>
      <c r="P41" s="2" t="s">
        <v>241</v>
      </c>
    </row>
    <row r="42" spans="1:16" ht="30" customHeight="1" x14ac:dyDescent="0.2">
      <c r="A42" s="12" t="s">
        <v>456</v>
      </c>
      <c r="B42" s="1" t="s">
        <v>457</v>
      </c>
      <c r="C42" s="2" t="s">
        <v>48</v>
      </c>
      <c r="D42" s="2" t="s">
        <v>2</v>
      </c>
      <c r="E42" s="3">
        <v>23.54</v>
      </c>
      <c r="F42" s="3">
        <v>28.48</v>
      </c>
      <c r="G42" s="4"/>
      <c r="H42" s="4"/>
      <c r="I42" s="4"/>
      <c r="J42" s="4"/>
      <c r="K42" s="16">
        <v>1</v>
      </c>
      <c r="L42" s="2" t="s">
        <v>402</v>
      </c>
      <c r="M42" s="3">
        <v>23.54</v>
      </c>
      <c r="N42" s="3">
        <v>28.48</v>
      </c>
      <c r="O42" s="4" t="s">
        <v>458</v>
      </c>
      <c r="P42" s="2" t="s">
        <v>241</v>
      </c>
    </row>
    <row r="43" spans="1:16" ht="30" customHeight="1" x14ac:dyDescent="0.2">
      <c r="A43" s="12" t="s">
        <v>459</v>
      </c>
      <c r="B43" s="1" t="s">
        <v>460</v>
      </c>
      <c r="C43" s="2" t="s">
        <v>46</v>
      </c>
      <c r="D43" s="2" t="s">
        <v>3</v>
      </c>
      <c r="E43" s="3">
        <v>12500</v>
      </c>
      <c r="F43" s="3">
        <v>15125</v>
      </c>
      <c r="G43" s="4"/>
      <c r="H43" s="4"/>
      <c r="I43" s="4" t="s">
        <v>461</v>
      </c>
      <c r="J43" s="4" t="s">
        <v>461</v>
      </c>
      <c r="K43" s="16">
        <v>10</v>
      </c>
      <c r="L43" s="2" t="s">
        <v>462</v>
      </c>
      <c r="M43" s="3">
        <v>8100</v>
      </c>
      <c r="N43" s="3">
        <v>9801</v>
      </c>
      <c r="O43" s="4" t="s">
        <v>330</v>
      </c>
      <c r="P43" s="2" t="s">
        <v>241</v>
      </c>
    </row>
    <row r="44" spans="1:16" ht="30" customHeight="1" x14ac:dyDescent="0.2">
      <c r="A44" s="12" t="s">
        <v>459</v>
      </c>
      <c r="B44" s="1" t="s">
        <v>460</v>
      </c>
      <c r="C44" s="2" t="s">
        <v>46</v>
      </c>
      <c r="D44" s="2" t="s">
        <v>3</v>
      </c>
      <c r="E44" s="3">
        <v>25000</v>
      </c>
      <c r="F44" s="3">
        <v>30250</v>
      </c>
      <c r="G44" s="4"/>
      <c r="H44" s="4"/>
      <c r="I44" s="4" t="s">
        <v>461</v>
      </c>
      <c r="J44" s="4" t="s">
        <v>461</v>
      </c>
      <c r="K44" s="16">
        <v>10</v>
      </c>
      <c r="L44" s="2" t="s">
        <v>463</v>
      </c>
      <c r="M44" s="3">
        <v>17400</v>
      </c>
      <c r="N44" s="3">
        <v>21054</v>
      </c>
      <c r="O44" s="4" t="s">
        <v>330</v>
      </c>
      <c r="P44" s="2" t="s">
        <v>241</v>
      </c>
    </row>
    <row r="45" spans="1:16" ht="30" customHeight="1" x14ac:dyDescent="0.2">
      <c r="A45" s="12" t="s">
        <v>459</v>
      </c>
      <c r="B45" s="1" t="s">
        <v>460</v>
      </c>
      <c r="C45" s="2" t="s">
        <v>46</v>
      </c>
      <c r="D45" s="2" t="s">
        <v>3</v>
      </c>
      <c r="E45" s="3">
        <v>29000</v>
      </c>
      <c r="F45" s="3">
        <v>35090</v>
      </c>
      <c r="G45" s="4"/>
      <c r="H45" s="4"/>
      <c r="I45" s="4" t="s">
        <v>461</v>
      </c>
      <c r="J45" s="4" t="s">
        <v>461</v>
      </c>
      <c r="K45" s="16">
        <v>10</v>
      </c>
      <c r="L45" s="2" t="s">
        <v>464</v>
      </c>
      <c r="M45" s="3">
        <v>18400</v>
      </c>
      <c r="N45" s="3">
        <v>22264</v>
      </c>
      <c r="O45" s="4" t="s">
        <v>330</v>
      </c>
      <c r="P45" s="2" t="s">
        <v>241</v>
      </c>
    </row>
    <row r="46" spans="1:16" ht="30" customHeight="1" x14ac:dyDescent="0.2">
      <c r="A46" s="12" t="s">
        <v>526</v>
      </c>
      <c r="B46" s="1" t="s">
        <v>527</v>
      </c>
      <c r="C46" s="2" t="s">
        <v>528</v>
      </c>
      <c r="D46" s="2" t="s">
        <v>2</v>
      </c>
      <c r="E46" s="3">
        <v>16059.37</v>
      </c>
      <c r="F46" s="3">
        <v>19431.84</v>
      </c>
      <c r="G46" s="4"/>
      <c r="H46" s="4"/>
      <c r="I46" s="4"/>
      <c r="J46" s="4"/>
      <c r="K46" s="16">
        <v>1</v>
      </c>
      <c r="L46" s="2" t="s">
        <v>529</v>
      </c>
      <c r="M46" s="3">
        <v>16059.37</v>
      </c>
      <c r="N46" s="3">
        <v>19431.84</v>
      </c>
      <c r="O46" s="4" t="s">
        <v>330</v>
      </c>
      <c r="P46" s="2" t="s">
        <v>241</v>
      </c>
    </row>
    <row r="47" spans="1:16" ht="30" customHeight="1" x14ac:dyDescent="0.2">
      <c r="A47" s="12" t="s">
        <v>245</v>
      </c>
      <c r="B47" s="1" t="s">
        <v>246</v>
      </c>
      <c r="C47" s="2" t="s">
        <v>4</v>
      </c>
      <c r="D47" s="2" t="s">
        <v>3</v>
      </c>
      <c r="E47" s="3">
        <v>10080.15</v>
      </c>
      <c r="F47" s="3">
        <v>12196.98</v>
      </c>
      <c r="G47" s="4"/>
      <c r="H47" s="4"/>
      <c r="I47" s="4"/>
      <c r="J47" s="4"/>
      <c r="K47" s="16">
        <v>1</v>
      </c>
      <c r="L47" s="2" t="s">
        <v>247</v>
      </c>
      <c r="M47" s="3">
        <v>10080.15</v>
      </c>
      <c r="N47" s="3">
        <v>12196.98</v>
      </c>
      <c r="O47" s="4" t="s">
        <v>248</v>
      </c>
      <c r="P47" s="2" t="s">
        <v>241</v>
      </c>
    </row>
    <row r="48" spans="1:16" ht="30" customHeight="1" x14ac:dyDescent="0.2">
      <c r="A48" s="12" t="s">
        <v>465</v>
      </c>
      <c r="B48" s="1" t="s">
        <v>466</v>
      </c>
      <c r="C48" s="2" t="s">
        <v>48</v>
      </c>
      <c r="D48" s="2" t="s">
        <v>2</v>
      </c>
      <c r="E48" s="3">
        <v>122.38</v>
      </c>
      <c r="F48" s="3">
        <v>148.08000000000001</v>
      </c>
      <c r="G48" s="4"/>
      <c r="H48" s="4"/>
      <c r="I48" s="4"/>
      <c r="J48" s="4"/>
      <c r="K48" s="16">
        <v>1</v>
      </c>
      <c r="L48" s="2" t="s">
        <v>50</v>
      </c>
      <c r="M48" s="3">
        <v>122.38</v>
      </c>
      <c r="N48" s="3">
        <v>148.08000000000001</v>
      </c>
      <c r="O48" s="4" t="s">
        <v>467</v>
      </c>
      <c r="P48" s="2" t="s">
        <v>241</v>
      </c>
    </row>
    <row r="49" spans="1:16" ht="30" customHeight="1" x14ac:dyDescent="0.2">
      <c r="A49" s="12" t="s">
        <v>303</v>
      </c>
      <c r="B49" s="1" t="s">
        <v>304</v>
      </c>
      <c r="C49" s="2" t="s">
        <v>141</v>
      </c>
      <c r="D49" s="2" t="s">
        <v>2</v>
      </c>
      <c r="E49" s="3">
        <v>109</v>
      </c>
      <c r="F49" s="3">
        <v>131.88999999999999</v>
      </c>
      <c r="G49" s="4"/>
      <c r="H49" s="4"/>
      <c r="I49" s="4"/>
      <c r="J49" s="4"/>
      <c r="K49" s="16">
        <v>1</v>
      </c>
      <c r="L49" s="2" t="s">
        <v>144</v>
      </c>
      <c r="M49" s="3">
        <v>109</v>
      </c>
      <c r="N49" s="3">
        <v>131.88999999999999</v>
      </c>
      <c r="O49" s="4" t="s">
        <v>282</v>
      </c>
      <c r="P49" s="2" t="s">
        <v>241</v>
      </c>
    </row>
    <row r="50" spans="1:16" ht="30" customHeight="1" x14ac:dyDescent="0.2">
      <c r="A50" s="12" t="s">
        <v>303</v>
      </c>
      <c r="B50" s="1" t="s">
        <v>304</v>
      </c>
      <c r="C50" s="2" t="s">
        <v>141</v>
      </c>
      <c r="D50" s="2" t="s">
        <v>2</v>
      </c>
      <c r="E50" s="3">
        <v>99.12</v>
      </c>
      <c r="F50" s="3">
        <v>119.94</v>
      </c>
      <c r="G50" s="4"/>
      <c r="H50" s="4"/>
      <c r="I50" s="4"/>
      <c r="J50" s="4"/>
      <c r="K50" s="16">
        <v>1</v>
      </c>
      <c r="L50" s="2" t="s">
        <v>49</v>
      </c>
      <c r="M50" s="3">
        <v>99.12</v>
      </c>
      <c r="N50" s="3">
        <v>119.94</v>
      </c>
      <c r="O50" s="4" t="s">
        <v>282</v>
      </c>
      <c r="P50" s="2" t="s">
        <v>241</v>
      </c>
    </row>
    <row r="51" spans="1:16" ht="30" customHeight="1" x14ac:dyDescent="0.2">
      <c r="A51" s="12" t="s">
        <v>305</v>
      </c>
      <c r="B51" s="1" t="s">
        <v>159</v>
      </c>
      <c r="C51" s="2" t="s">
        <v>141</v>
      </c>
      <c r="D51" s="2" t="s">
        <v>2</v>
      </c>
      <c r="E51" s="3">
        <v>2280</v>
      </c>
      <c r="F51" s="3">
        <v>2758.8</v>
      </c>
      <c r="G51" s="4"/>
      <c r="H51" s="4"/>
      <c r="I51" s="4"/>
      <c r="J51" s="4"/>
      <c r="K51" s="16">
        <v>1</v>
      </c>
      <c r="L51" s="2" t="s">
        <v>49</v>
      </c>
      <c r="M51" s="3">
        <v>2280</v>
      </c>
      <c r="N51" s="3">
        <v>2758.8</v>
      </c>
      <c r="O51" s="4" t="s">
        <v>282</v>
      </c>
      <c r="P51" s="2" t="s">
        <v>241</v>
      </c>
    </row>
    <row r="52" spans="1:16" ht="30" customHeight="1" x14ac:dyDescent="0.2">
      <c r="A52" s="12" t="s">
        <v>468</v>
      </c>
      <c r="B52" s="1" t="s">
        <v>469</v>
      </c>
      <c r="C52" s="2" t="s">
        <v>48</v>
      </c>
      <c r="D52" s="2" t="s">
        <v>2</v>
      </c>
      <c r="E52" s="3">
        <v>4500</v>
      </c>
      <c r="F52" s="3">
        <v>5445</v>
      </c>
      <c r="G52" s="4"/>
      <c r="H52" s="4"/>
      <c r="I52" s="4"/>
      <c r="J52" s="4"/>
      <c r="K52" s="16">
        <v>1</v>
      </c>
      <c r="L52" s="2" t="s">
        <v>470</v>
      </c>
      <c r="M52" s="3">
        <v>4500</v>
      </c>
      <c r="N52" s="3">
        <v>5445</v>
      </c>
      <c r="O52" s="4" t="s">
        <v>248</v>
      </c>
      <c r="P52" s="2" t="s">
        <v>241</v>
      </c>
    </row>
    <row r="53" spans="1:16" ht="30" customHeight="1" x14ac:dyDescent="0.2">
      <c r="A53" s="12" t="s">
        <v>306</v>
      </c>
      <c r="B53" s="1" t="s">
        <v>307</v>
      </c>
      <c r="C53" s="2" t="s">
        <v>141</v>
      </c>
      <c r="D53" s="2" t="s">
        <v>2</v>
      </c>
      <c r="E53" s="3">
        <v>188.16</v>
      </c>
      <c r="F53" s="3">
        <v>227.67</v>
      </c>
      <c r="G53" s="4"/>
      <c r="H53" s="4"/>
      <c r="I53" s="4"/>
      <c r="J53" s="4"/>
      <c r="K53" s="16">
        <v>1</v>
      </c>
      <c r="L53" s="2" t="s">
        <v>49</v>
      </c>
      <c r="M53" s="3">
        <v>188.16</v>
      </c>
      <c r="N53" s="3">
        <v>227.67</v>
      </c>
      <c r="O53" s="4" t="s">
        <v>248</v>
      </c>
      <c r="P53" s="2" t="s">
        <v>241</v>
      </c>
    </row>
    <row r="54" spans="1:16" ht="30" customHeight="1" x14ac:dyDescent="0.2">
      <c r="A54" s="12" t="s">
        <v>306</v>
      </c>
      <c r="B54" s="1" t="s">
        <v>307</v>
      </c>
      <c r="C54" s="2" t="s">
        <v>141</v>
      </c>
      <c r="D54" s="2" t="s">
        <v>2</v>
      </c>
      <c r="E54" s="3">
        <v>99.12</v>
      </c>
      <c r="F54" s="3">
        <v>119.94</v>
      </c>
      <c r="G54" s="4"/>
      <c r="H54" s="4"/>
      <c r="I54" s="4"/>
      <c r="J54" s="4"/>
      <c r="K54" s="16">
        <v>1</v>
      </c>
      <c r="L54" s="2" t="s">
        <v>49</v>
      </c>
      <c r="M54" s="3">
        <v>99.12</v>
      </c>
      <c r="N54" s="3">
        <v>119.94</v>
      </c>
      <c r="O54" s="4" t="s">
        <v>248</v>
      </c>
      <c r="P54" s="2" t="s">
        <v>241</v>
      </c>
    </row>
    <row r="55" spans="1:16" ht="30" customHeight="1" x14ac:dyDescent="0.2">
      <c r="A55" s="12" t="s">
        <v>308</v>
      </c>
      <c r="B55" s="1" t="s">
        <v>309</v>
      </c>
      <c r="C55" s="2" t="s">
        <v>141</v>
      </c>
      <c r="D55" s="2" t="s">
        <v>2</v>
      </c>
      <c r="E55" s="3">
        <v>136</v>
      </c>
      <c r="F55" s="3">
        <v>164.56</v>
      </c>
      <c r="G55" s="4"/>
      <c r="H55" s="4"/>
      <c r="I55" s="4"/>
      <c r="J55" s="4"/>
      <c r="K55" s="16">
        <v>1</v>
      </c>
      <c r="L55" s="2" t="s">
        <v>144</v>
      </c>
      <c r="M55" s="3">
        <v>136</v>
      </c>
      <c r="N55" s="3">
        <v>164.56</v>
      </c>
      <c r="O55" s="4" t="s">
        <v>267</v>
      </c>
      <c r="P55" s="2" t="s">
        <v>241</v>
      </c>
    </row>
    <row r="56" spans="1:16" ht="30" customHeight="1" x14ac:dyDescent="0.2">
      <c r="A56" s="12" t="s">
        <v>308</v>
      </c>
      <c r="B56" s="1" t="s">
        <v>309</v>
      </c>
      <c r="C56" s="2" t="s">
        <v>141</v>
      </c>
      <c r="D56" s="2" t="s">
        <v>2</v>
      </c>
      <c r="E56" s="3">
        <v>790.28</v>
      </c>
      <c r="F56" s="3">
        <v>956.24</v>
      </c>
      <c r="G56" s="4"/>
      <c r="H56" s="4"/>
      <c r="I56" s="4"/>
      <c r="J56" s="4"/>
      <c r="K56" s="16">
        <v>1</v>
      </c>
      <c r="L56" s="2" t="s">
        <v>49</v>
      </c>
      <c r="M56" s="3">
        <v>790.28</v>
      </c>
      <c r="N56" s="3">
        <v>956.24</v>
      </c>
      <c r="O56" s="4" t="s">
        <v>267</v>
      </c>
      <c r="P56" s="2" t="s">
        <v>241</v>
      </c>
    </row>
    <row r="57" spans="1:16" ht="30" customHeight="1" x14ac:dyDescent="0.2">
      <c r="A57" s="12" t="s">
        <v>471</v>
      </c>
      <c r="B57" s="1" t="s">
        <v>472</v>
      </c>
      <c r="C57" s="2" t="s">
        <v>48</v>
      </c>
      <c r="D57" s="2" t="s">
        <v>2</v>
      </c>
      <c r="E57" s="3">
        <v>196</v>
      </c>
      <c r="F57" s="3">
        <v>237.16</v>
      </c>
      <c r="G57" s="4"/>
      <c r="H57" s="4"/>
      <c r="I57" s="4"/>
      <c r="J57" s="4"/>
      <c r="K57" s="16">
        <v>1</v>
      </c>
      <c r="L57" s="2" t="s">
        <v>52</v>
      </c>
      <c r="M57" s="3">
        <v>196</v>
      </c>
      <c r="N57" s="3">
        <v>237.16</v>
      </c>
      <c r="O57" s="4" t="s">
        <v>267</v>
      </c>
      <c r="P57" s="2" t="s">
        <v>241</v>
      </c>
    </row>
    <row r="58" spans="1:16" ht="30" customHeight="1" x14ac:dyDescent="0.2">
      <c r="A58" s="12" t="s">
        <v>473</v>
      </c>
      <c r="B58" s="1" t="s">
        <v>474</v>
      </c>
      <c r="C58" s="2" t="s">
        <v>48</v>
      </c>
      <c r="D58" s="2" t="s">
        <v>2</v>
      </c>
      <c r="E58" s="3">
        <v>154.53</v>
      </c>
      <c r="F58" s="3">
        <v>186.98</v>
      </c>
      <c r="G58" s="4"/>
      <c r="H58" s="4"/>
      <c r="I58" s="4"/>
      <c r="J58" s="4"/>
      <c r="K58" s="16">
        <v>1</v>
      </c>
      <c r="L58" s="2" t="s">
        <v>52</v>
      </c>
      <c r="M58" s="3">
        <v>154.53</v>
      </c>
      <c r="N58" s="3">
        <v>186.98</v>
      </c>
      <c r="O58" s="4" t="s">
        <v>300</v>
      </c>
      <c r="P58" s="2" t="s">
        <v>241</v>
      </c>
    </row>
    <row r="59" spans="1:16" ht="30" customHeight="1" x14ac:dyDescent="0.2">
      <c r="A59" s="12" t="s">
        <v>310</v>
      </c>
      <c r="B59" s="1" t="s">
        <v>159</v>
      </c>
      <c r="C59" s="2" t="s">
        <v>141</v>
      </c>
      <c r="D59" s="2" t="s">
        <v>2</v>
      </c>
      <c r="E59" s="3">
        <v>157.04</v>
      </c>
      <c r="F59" s="3">
        <v>190.02</v>
      </c>
      <c r="G59" s="4"/>
      <c r="H59" s="4"/>
      <c r="I59" s="4"/>
      <c r="J59" s="4"/>
      <c r="K59" s="16">
        <v>1</v>
      </c>
      <c r="L59" s="2" t="s">
        <v>49</v>
      </c>
      <c r="M59" s="3">
        <v>157.04</v>
      </c>
      <c r="N59" s="3">
        <v>190.02</v>
      </c>
      <c r="O59" s="4" t="s">
        <v>236</v>
      </c>
      <c r="P59" s="2" t="s">
        <v>241</v>
      </c>
    </row>
    <row r="60" spans="1:16" ht="30" customHeight="1" x14ac:dyDescent="0.2">
      <c r="A60" s="12" t="s">
        <v>475</v>
      </c>
      <c r="B60" s="1" t="s">
        <v>476</v>
      </c>
      <c r="C60" s="2" t="s">
        <v>48</v>
      </c>
      <c r="D60" s="2" t="s">
        <v>2</v>
      </c>
      <c r="E60" s="3">
        <v>149.30000000000001</v>
      </c>
      <c r="F60" s="3">
        <v>180.65</v>
      </c>
      <c r="G60" s="4"/>
      <c r="H60" s="4"/>
      <c r="I60" s="4"/>
      <c r="J60" s="4"/>
      <c r="K60" s="16">
        <v>1</v>
      </c>
      <c r="L60" s="2" t="s">
        <v>164</v>
      </c>
      <c r="M60" s="3">
        <v>149.30000000000001</v>
      </c>
      <c r="N60" s="3">
        <v>180.65</v>
      </c>
      <c r="O60" s="4" t="s">
        <v>300</v>
      </c>
      <c r="P60" s="2" t="s">
        <v>241</v>
      </c>
    </row>
    <row r="61" spans="1:16" ht="30" customHeight="1" x14ac:dyDescent="0.2">
      <c r="A61" s="12" t="s">
        <v>477</v>
      </c>
      <c r="B61" s="1" t="s">
        <v>478</v>
      </c>
      <c r="C61" s="2" t="s">
        <v>48</v>
      </c>
      <c r="D61" s="2" t="s">
        <v>2</v>
      </c>
      <c r="E61" s="3">
        <v>47.93</v>
      </c>
      <c r="F61" s="3">
        <v>58</v>
      </c>
      <c r="G61" s="4"/>
      <c r="H61" s="4"/>
      <c r="I61" s="4"/>
      <c r="J61" s="4"/>
      <c r="K61" s="16">
        <v>1</v>
      </c>
      <c r="L61" s="2" t="s">
        <v>296</v>
      </c>
      <c r="M61" s="3">
        <v>47.93</v>
      </c>
      <c r="N61" s="3">
        <v>58</v>
      </c>
      <c r="O61" s="4" t="s">
        <v>248</v>
      </c>
      <c r="P61" s="2" t="s">
        <v>241</v>
      </c>
    </row>
    <row r="62" spans="1:16" ht="30" customHeight="1" x14ac:dyDescent="0.2">
      <c r="A62" s="12" t="s">
        <v>479</v>
      </c>
      <c r="B62" s="1" t="s">
        <v>480</v>
      </c>
      <c r="C62" s="2" t="s">
        <v>48</v>
      </c>
      <c r="D62" s="2" t="s">
        <v>2</v>
      </c>
      <c r="E62" s="3">
        <v>35</v>
      </c>
      <c r="F62" s="3">
        <v>42.35</v>
      </c>
      <c r="G62" s="4"/>
      <c r="H62" s="4"/>
      <c r="I62" s="4"/>
      <c r="J62" s="4"/>
      <c r="K62" s="16">
        <v>1</v>
      </c>
      <c r="L62" s="2" t="s">
        <v>53</v>
      </c>
      <c r="M62" s="3">
        <v>35</v>
      </c>
      <c r="N62" s="3">
        <v>42.35</v>
      </c>
      <c r="O62" s="4" t="s">
        <v>378</v>
      </c>
      <c r="P62" s="2" t="s">
        <v>241</v>
      </c>
    </row>
    <row r="63" spans="1:16" ht="30" customHeight="1" x14ac:dyDescent="0.2">
      <c r="A63" s="12" t="s">
        <v>249</v>
      </c>
      <c r="B63" s="1" t="s">
        <v>544</v>
      </c>
      <c r="C63" s="2" t="s">
        <v>4</v>
      </c>
      <c r="D63" s="2" t="s">
        <v>3</v>
      </c>
      <c r="E63" s="3">
        <v>9000</v>
      </c>
      <c r="F63" s="3">
        <v>10890</v>
      </c>
      <c r="G63" s="4"/>
      <c r="H63" s="4"/>
      <c r="I63" s="4"/>
      <c r="J63" s="4"/>
      <c r="K63" s="16">
        <v>1</v>
      </c>
      <c r="L63" s="2" t="s">
        <v>251</v>
      </c>
      <c r="M63" s="3">
        <v>9000</v>
      </c>
      <c r="N63" s="3">
        <v>10890</v>
      </c>
      <c r="O63" s="4" t="s">
        <v>252</v>
      </c>
      <c r="P63" s="2" t="s">
        <v>241</v>
      </c>
    </row>
    <row r="64" spans="1:16" ht="30" customHeight="1" x14ac:dyDescent="0.2">
      <c r="A64" s="12" t="s">
        <v>253</v>
      </c>
      <c r="B64" s="1" t="s">
        <v>254</v>
      </c>
      <c r="C64" s="2" t="s">
        <v>4</v>
      </c>
      <c r="D64" s="2" t="s">
        <v>3</v>
      </c>
      <c r="E64" s="3">
        <v>12000</v>
      </c>
      <c r="F64" s="3">
        <v>14520</v>
      </c>
      <c r="G64" s="4"/>
      <c r="H64" s="4"/>
      <c r="I64" s="4"/>
      <c r="J64" s="4"/>
      <c r="K64" s="16">
        <v>1</v>
      </c>
      <c r="L64" s="2" t="s">
        <v>251</v>
      </c>
      <c r="M64" s="3">
        <v>12000</v>
      </c>
      <c r="N64" s="3">
        <v>14520</v>
      </c>
      <c r="O64" s="4" t="s">
        <v>252</v>
      </c>
      <c r="P64" s="2" t="s">
        <v>241</v>
      </c>
    </row>
    <row r="65" spans="1:16" ht="30" customHeight="1" x14ac:dyDescent="0.2">
      <c r="A65" s="12" t="s">
        <v>311</v>
      </c>
      <c r="B65" s="1" t="s">
        <v>312</v>
      </c>
      <c r="C65" s="2" t="s">
        <v>141</v>
      </c>
      <c r="D65" s="2" t="s">
        <v>2</v>
      </c>
      <c r="E65" s="3">
        <v>327</v>
      </c>
      <c r="F65" s="3">
        <v>395.67</v>
      </c>
      <c r="G65" s="4"/>
      <c r="H65" s="4"/>
      <c r="I65" s="4"/>
      <c r="J65" s="4"/>
      <c r="K65" s="16">
        <v>1</v>
      </c>
      <c r="L65" s="2" t="s">
        <v>144</v>
      </c>
      <c r="M65" s="3">
        <v>327</v>
      </c>
      <c r="N65" s="3">
        <v>395.67</v>
      </c>
      <c r="O65" s="4" t="s">
        <v>313</v>
      </c>
      <c r="P65" s="2" t="s">
        <v>241</v>
      </c>
    </row>
    <row r="66" spans="1:16" ht="30" customHeight="1" x14ac:dyDescent="0.2">
      <c r="A66" s="12" t="s">
        <v>311</v>
      </c>
      <c r="B66" s="1" t="s">
        <v>312</v>
      </c>
      <c r="C66" s="2" t="s">
        <v>141</v>
      </c>
      <c r="D66" s="2" t="s">
        <v>2</v>
      </c>
      <c r="E66" s="3">
        <v>396.48</v>
      </c>
      <c r="F66" s="3">
        <v>479.74</v>
      </c>
      <c r="G66" s="4"/>
      <c r="H66" s="4"/>
      <c r="I66" s="4"/>
      <c r="J66" s="4"/>
      <c r="K66" s="16">
        <v>1</v>
      </c>
      <c r="L66" s="2" t="s">
        <v>49</v>
      </c>
      <c r="M66" s="3">
        <v>396.48</v>
      </c>
      <c r="N66" s="3">
        <v>479.74</v>
      </c>
      <c r="O66" s="4" t="s">
        <v>313</v>
      </c>
      <c r="P66" s="2" t="s">
        <v>241</v>
      </c>
    </row>
    <row r="67" spans="1:16" ht="30" customHeight="1" x14ac:dyDescent="0.2">
      <c r="A67" s="12" t="s">
        <v>481</v>
      </c>
      <c r="B67" s="1" t="s">
        <v>482</v>
      </c>
      <c r="C67" s="2" t="s">
        <v>48</v>
      </c>
      <c r="D67" s="2" t="s">
        <v>3</v>
      </c>
      <c r="E67" s="3">
        <v>206.61</v>
      </c>
      <c r="F67" s="3">
        <v>250</v>
      </c>
      <c r="G67" s="4"/>
      <c r="H67" s="4"/>
      <c r="I67" s="4"/>
      <c r="J67" s="4"/>
      <c r="K67" s="16">
        <v>1</v>
      </c>
      <c r="L67" s="2" t="s">
        <v>162</v>
      </c>
      <c r="M67" s="3">
        <v>206.61</v>
      </c>
      <c r="N67" s="3">
        <v>250</v>
      </c>
      <c r="O67" s="4" t="s">
        <v>378</v>
      </c>
      <c r="P67" s="2" t="s">
        <v>241</v>
      </c>
    </row>
    <row r="68" spans="1:16" ht="30" customHeight="1" x14ac:dyDescent="0.2">
      <c r="A68" s="12" t="s">
        <v>483</v>
      </c>
      <c r="B68" s="1" t="s">
        <v>484</v>
      </c>
      <c r="C68" s="2" t="s">
        <v>48</v>
      </c>
      <c r="D68" s="2" t="s">
        <v>2</v>
      </c>
      <c r="E68" s="3">
        <v>265.95</v>
      </c>
      <c r="F68" s="3">
        <v>321.8</v>
      </c>
      <c r="G68" s="4"/>
      <c r="H68" s="4"/>
      <c r="I68" s="4"/>
      <c r="J68" s="4"/>
      <c r="K68" s="16">
        <v>1</v>
      </c>
      <c r="L68" s="2" t="s">
        <v>140</v>
      </c>
      <c r="M68" s="3">
        <v>265.95</v>
      </c>
      <c r="N68" s="3">
        <v>321.8</v>
      </c>
      <c r="O68" s="4" t="s">
        <v>378</v>
      </c>
      <c r="P68" s="2" t="s">
        <v>241</v>
      </c>
    </row>
    <row r="69" spans="1:16" ht="30" customHeight="1" x14ac:dyDescent="0.2">
      <c r="A69" s="12" t="s">
        <v>485</v>
      </c>
      <c r="B69" s="1" t="s">
        <v>486</v>
      </c>
      <c r="C69" s="2" t="s">
        <v>48</v>
      </c>
      <c r="D69" s="2" t="s">
        <v>2</v>
      </c>
      <c r="E69" s="3">
        <v>424.88</v>
      </c>
      <c r="F69" s="3">
        <v>514.1</v>
      </c>
      <c r="G69" s="4"/>
      <c r="H69" s="4"/>
      <c r="I69" s="4"/>
      <c r="J69" s="4"/>
      <c r="K69" s="16">
        <v>1</v>
      </c>
      <c r="L69" s="2" t="s">
        <v>52</v>
      </c>
      <c r="M69" s="3">
        <v>424.88</v>
      </c>
      <c r="N69" s="3">
        <v>514.1</v>
      </c>
      <c r="O69" s="4" t="s">
        <v>378</v>
      </c>
      <c r="P69" s="2" t="s">
        <v>241</v>
      </c>
    </row>
    <row r="70" spans="1:16" ht="30" customHeight="1" x14ac:dyDescent="0.2">
      <c r="A70" s="12" t="s">
        <v>314</v>
      </c>
      <c r="B70" s="1" t="s">
        <v>159</v>
      </c>
      <c r="C70" s="2" t="s">
        <v>141</v>
      </c>
      <c r="D70" s="2" t="s">
        <v>2</v>
      </c>
      <c r="E70" s="3">
        <v>188.16</v>
      </c>
      <c r="F70" s="3">
        <v>227.67</v>
      </c>
      <c r="G70" s="4"/>
      <c r="H70" s="4"/>
      <c r="I70" s="4"/>
      <c r="J70" s="4"/>
      <c r="K70" s="16">
        <v>1</v>
      </c>
      <c r="L70" s="2" t="s">
        <v>49</v>
      </c>
      <c r="M70" s="3">
        <v>188.16</v>
      </c>
      <c r="N70" s="3">
        <v>227.67</v>
      </c>
      <c r="O70" s="4" t="s">
        <v>313</v>
      </c>
      <c r="P70" s="2" t="s">
        <v>241</v>
      </c>
    </row>
    <row r="71" spans="1:16" ht="30" customHeight="1" x14ac:dyDescent="0.2">
      <c r="A71" s="12" t="s">
        <v>315</v>
      </c>
      <c r="B71" s="1" t="s">
        <v>316</v>
      </c>
      <c r="C71" s="2" t="s">
        <v>141</v>
      </c>
      <c r="D71" s="2" t="s">
        <v>2</v>
      </c>
      <c r="E71" s="3">
        <v>594.72</v>
      </c>
      <c r="F71" s="3">
        <v>719.61</v>
      </c>
      <c r="G71" s="4"/>
      <c r="H71" s="4"/>
      <c r="I71" s="4"/>
      <c r="J71" s="4"/>
      <c r="K71" s="16">
        <v>1</v>
      </c>
      <c r="L71" s="2" t="s">
        <v>49</v>
      </c>
      <c r="M71" s="3">
        <v>594.72</v>
      </c>
      <c r="N71" s="3">
        <v>719.61</v>
      </c>
      <c r="O71" s="4" t="s">
        <v>313</v>
      </c>
      <c r="P71" s="2" t="s">
        <v>241</v>
      </c>
    </row>
    <row r="72" spans="1:16" ht="30" customHeight="1" x14ac:dyDescent="0.2">
      <c r="A72" s="12" t="s">
        <v>315</v>
      </c>
      <c r="B72" s="1" t="s">
        <v>316</v>
      </c>
      <c r="C72" s="2" t="s">
        <v>141</v>
      </c>
      <c r="D72" s="2" t="s">
        <v>2</v>
      </c>
      <c r="E72" s="3">
        <v>648</v>
      </c>
      <c r="F72" s="3">
        <v>784.08</v>
      </c>
      <c r="G72" s="4"/>
      <c r="H72" s="4"/>
      <c r="I72" s="4"/>
      <c r="J72" s="4"/>
      <c r="K72" s="16">
        <v>1</v>
      </c>
      <c r="L72" s="2" t="s">
        <v>144</v>
      </c>
      <c r="M72" s="3">
        <v>648</v>
      </c>
      <c r="N72" s="3">
        <v>784.08</v>
      </c>
      <c r="O72" s="4" t="s">
        <v>313</v>
      </c>
      <c r="P72" s="2" t="s">
        <v>241</v>
      </c>
    </row>
    <row r="73" spans="1:16" ht="30" customHeight="1" x14ac:dyDescent="0.2">
      <c r="A73" s="12" t="s">
        <v>315</v>
      </c>
      <c r="B73" s="1" t="s">
        <v>316</v>
      </c>
      <c r="C73" s="2" t="s">
        <v>141</v>
      </c>
      <c r="D73" s="2" t="s">
        <v>2</v>
      </c>
      <c r="E73" s="3">
        <v>1258.8800000000001</v>
      </c>
      <c r="F73" s="3">
        <v>1523.24</v>
      </c>
      <c r="G73" s="4"/>
      <c r="H73" s="4"/>
      <c r="I73" s="4"/>
      <c r="J73" s="4"/>
      <c r="K73" s="16">
        <v>1</v>
      </c>
      <c r="L73" s="2" t="s">
        <v>49</v>
      </c>
      <c r="M73" s="3">
        <v>1258.8800000000001</v>
      </c>
      <c r="N73" s="3">
        <v>1523.24</v>
      </c>
      <c r="O73" s="4" t="s">
        <v>313</v>
      </c>
      <c r="P73" s="2" t="s">
        <v>241</v>
      </c>
    </row>
    <row r="74" spans="1:16" ht="30" customHeight="1" x14ac:dyDescent="0.2">
      <c r="A74" s="12" t="s">
        <v>317</v>
      </c>
      <c r="B74" s="1" t="s">
        <v>159</v>
      </c>
      <c r="C74" s="2" t="s">
        <v>141</v>
      </c>
      <c r="D74" s="2" t="s">
        <v>2</v>
      </c>
      <c r="E74" s="3">
        <v>196.84</v>
      </c>
      <c r="F74" s="3">
        <v>238.18</v>
      </c>
      <c r="G74" s="4"/>
      <c r="H74" s="4"/>
      <c r="I74" s="4"/>
      <c r="J74" s="4"/>
      <c r="K74" s="16">
        <v>1</v>
      </c>
      <c r="L74" s="2" t="s">
        <v>49</v>
      </c>
      <c r="M74" s="3">
        <v>196.84</v>
      </c>
      <c r="N74" s="3">
        <v>238.18</v>
      </c>
      <c r="O74" s="4" t="s">
        <v>248</v>
      </c>
      <c r="P74" s="2" t="s">
        <v>241</v>
      </c>
    </row>
    <row r="75" spans="1:16" ht="30" customHeight="1" x14ac:dyDescent="0.2">
      <c r="A75" s="12" t="s">
        <v>487</v>
      </c>
      <c r="B75" s="1" t="s">
        <v>488</v>
      </c>
      <c r="C75" s="2" t="s">
        <v>48</v>
      </c>
      <c r="D75" s="2" t="s">
        <v>2</v>
      </c>
      <c r="E75" s="3">
        <v>90.18</v>
      </c>
      <c r="F75" s="3">
        <v>109.12</v>
      </c>
      <c r="G75" s="4"/>
      <c r="H75" s="4"/>
      <c r="I75" s="4"/>
      <c r="J75" s="4"/>
      <c r="K75" s="16">
        <v>1</v>
      </c>
      <c r="L75" s="2" t="s">
        <v>50</v>
      </c>
      <c r="M75" s="3">
        <v>90.18</v>
      </c>
      <c r="N75" s="3">
        <v>109.12</v>
      </c>
      <c r="O75" s="4" t="s">
        <v>248</v>
      </c>
      <c r="P75" s="2" t="s">
        <v>241</v>
      </c>
    </row>
    <row r="76" spans="1:16" ht="30" customHeight="1" x14ac:dyDescent="0.2">
      <c r="A76" s="12" t="s">
        <v>255</v>
      </c>
      <c r="B76" s="1" t="s">
        <v>256</v>
      </c>
      <c r="C76" s="2" t="s">
        <v>4</v>
      </c>
      <c r="D76" s="2" t="s">
        <v>2</v>
      </c>
      <c r="E76" s="3">
        <v>17577.95</v>
      </c>
      <c r="F76" s="3">
        <v>21269.32</v>
      </c>
      <c r="G76" s="4"/>
      <c r="H76" s="4"/>
      <c r="I76" s="4"/>
      <c r="J76" s="4"/>
      <c r="K76" s="16">
        <v>1</v>
      </c>
      <c r="L76" s="2" t="s">
        <v>257</v>
      </c>
      <c r="M76" s="3">
        <v>17577.95</v>
      </c>
      <c r="N76" s="3">
        <v>21269.32</v>
      </c>
      <c r="O76" s="4" t="s">
        <v>240</v>
      </c>
      <c r="P76" s="2" t="s">
        <v>241</v>
      </c>
    </row>
    <row r="77" spans="1:16" ht="30" customHeight="1" x14ac:dyDescent="0.2">
      <c r="A77" s="12" t="s">
        <v>318</v>
      </c>
      <c r="B77" s="1" t="s">
        <v>319</v>
      </c>
      <c r="C77" s="2" t="s">
        <v>141</v>
      </c>
      <c r="D77" s="2" t="s">
        <v>2</v>
      </c>
      <c r="E77" s="3">
        <v>311.52</v>
      </c>
      <c r="F77" s="3">
        <v>376.94</v>
      </c>
      <c r="G77" s="4"/>
      <c r="H77" s="4"/>
      <c r="I77" s="4"/>
      <c r="J77" s="4"/>
      <c r="K77" s="16">
        <v>1</v>
      </c>
      <c r="L77" s="2" t="s">
        <v>49</v>
      </c>
      <c r="M77" s="3">
        <v>311.52</v>
      </c>
      <c r="N77" s="3">
        <v>376.94</v>
      </c>
      <c r="O77" s="4" t="s">
        <v>267</v>
      </c>
      <c r="P77" s="2" t="s">
        <v>241</v>
      </c>
    </row>
    <row r="78" spans="1:16" ht="30" customHeight="1" x14ac:dyDescent="0.2">
      <c r="A78" s="12" t="s">
        <v>489</v>
      </c>
      <c r="B78" s="1" t="s">
        <v>490</v>
      </c>
      <c r="C78" s="2" t="s">
        <v>48</v>
      </c>
      <c r="D78" s="2" t="s">
        <v>2</v>
      </c>
      <c r="E78" s="3">
        <v>561.16</v>
      </c>
      <c r="F78" s="3">
        <v>679</v>
      </c>
      <c r="G78" s="4"/>
      <c r="H78" s="4"/>
      <c r="I78" s="4"/>
      <c r="J78" s="4"/>
      <c r="K78" s="16">
        <v>1</v>
      </c>
      <c r="L78" s="2" t="s">
        <v>491</v>
      </c>
      <c r="M78" s="3">
        <v>561.16</v>
      </c>
      <c r="N78" s="3">
        <v>679</v>
      </c>
      <c r="O78" s="4" t="s">
        <v>267</v>
      </c>
      <c r="P78" s="2" t="s">
        <v>241</v>
      </c>
    </row>
    <row r="79" spans="1:16" ht="30" customHeight="1" x14ac:dyDescent="0.2">
      <c r="A79" s="12" t="s">
        <v>320</v>
      </c>
      <c r="B79" s="1" t="s">
        <v>159</v>
      </c>
      <c r="C79" s="2" t="s">
        <v>141</v>
      </c>
      <c r="D79" s="2" t="s">
        <v>2</v>
      </c>
      <c r="E79" s="3">
        <v>209.92</v>
      </c>
      <c r="F79" s="3">
        <v>254</v>
      </c>
      <c r="G79" s="4"/>
      <c r="H79" s="4"/>
      <c r="I79" s="4"/>
      <c r="J79" s="4"/>
      <c r="K79" s="16">
        <v>1</v>
      </c>
      <c r="L79" s="2" t="s">
        <v>49</v>
      </c>
      <c r="M79" s="3">
        <v>209.92</v>
      </c>
      <c r="N79" s="3">
        <v>254</v>
      </c>
      <c r="O79" s="4" t="s">
        <v>313</v>
      </c>
      <c r="P79" s="2" t="s">
        <v>241</v>
      </c>
    </row>
    <row r="80" spans="1:16" ht="30" customHeight="1" x14ac:dyDescent="0.2">
      <c r="A80" s="12" t="s">
        <v>258</v>
      </c>
      <c r="B80" s="1" t="s">
        <v>259</v>
      </c>
      <c r="C80" s="2" t="s">
        <v>4</v>
      </c>
      <c r="D80" s="2" t="s">
        <v>3</v>
      </c>
      <c r="E80" s="3">
        <v>17998.75</v>
      </c>
      <c r="F80" s="3">
        <v>21778.49</v>
      </c>
      <c r="G80" s="4"/>
      <c r="H80" s="4"/>
      <c r="I80" s="4"/>
      <c r="J80" s="4"/>
      <c r="K80" s="16">
        <v>1</v>
      </c>
      <c r="L80" s="2" t="s">
        <v>158</v>
      </c>
      <c r="M80" s="3">
        <v>17998.75</v>
      </c>
      <c r="N80" s="3">
        <v>21778.49</v>
      </c>
      <c r="O80" s="4" t="s">
        <v>260</v>
      </c>
      <c r="P80" s="2" t="s">
        <v>241</v>
      </c>
    </row>
    <row r="81" spans="1:16" ht="30" customHeight="1" x14ac:dyDescent="0.2">
      <c r="A81" s="12" t="s">
        <v>321</v>
      </c>
      <c r="B81" s="1" t="s">
        <v>159</v>
      </c>
      <c r="C81" s="2" t="s">
        <v>141</v>
      </c>
      <c r="D81" s="2" t="s">
        <v>2</v>
      </c>
      <c r="E81" s="3">
        <v>196.84</v>
      </c>
      <c r="F81" s="3">
        <v>238.18</v>
      </c>
      <c r="G81" s="4"/>
      <c r="H81" s="4"/>
      <c r="I81" s="4"/>
      <c r="J81" s="4"/>
      <c r="K81" s="16">
        <v>1</v>
      </c>
      <c r="L81" s="2" t="s">
        <v>49</v>
      </c>
      <c r="M81" s="3">
        <v>196.84</v>
      </c>
      <c r="N81" s="3">
        <v>238.18</v>
      </c>
      <c r="O81" s="4" t="s">
        <v>267</v>
      </c>
      <c r="P81" s="2" t="s">
        <v>241</v>
      </c>
    </row>
    <row r="82" spans="1:16" ht="30" customHeight="1" x14ac:dyDescent="0.2">
      <c r="A82" s="12" t="s">
        <v>261</v>
      </c>
      <c r="B82" s="1" t="s">
        <v>262</v>
      </c>
      <c r="C82" s="2" t="s">
        <v>4</v>
      </c>
      <c r="D82" s="2" t="s">
        <v>2</v>
      </c>
      <c r="E82" s="3">
        <v>12573.94</v>
      </c>
      <c r="F82" s="3">
        <v>15214.47</v>
      </c>
      <c r="G82" s="4"/>
      <c r="H82" s="4"/>
      <c r="I82" s="4"/>
      <c r="J82" s="4"/>
      <c r="K82" s="16">
        <v>1</v>
      </c>
      <c r="L82" s="2" t="s">
        <v>263</v>
      </c>
      <c r="M82" s="3">
        <v>12573.94</v>
      </c>
      <c r="N82" s="3">
        <v>15214.47</v>
      </c>
      <c r="O82" s="4" t="s">
        <v>264</v>
      </c>
      <c r="P82" s="2" t="s">
        <v>241</v>
      </c>
    </row>
    <row r="83" spans="1:16" ht="30" customHeight="1" x14ac:dyDescent="0.2">
      <c r="A83" s="12" t="s">
        <v>265</v>
      </c>
      <c r="B83" s="1" t="s">
        <v>266</v>
      </c>
      <c r="C83" s="2" t="s">
        <v>4</v>
      </c>
      <c r="D83" s="2" t="s">
        <v>2</v>
      </c>
      <c r="E83" s="3">
        <v>11297.17</v>
      </c>
      <c r="F83" s="3">
        <v>13669.58</v>
      </c>
      <c r="G83" s="4"/>
      <c r="H83" s="4"/>
      <c r="I83" s="4"/>
      <c r="J83" s="4"/>
      <c r="K83" s="16">
        <v>1</v>
      </c>
      <c r="L83" s="2" t="s">
        <v>263</v>
      </c>
      <c r="M83" s="3">
        <v>11297.17</v>
      </c>
      <c r="N83" s="3">
        <v>13669.58</v>
      </c>
      <c r="O83" s="4" t="s">
        <v>267</v>
      </c>
      <c r="P83" s="2" t="s">
        <v>241</v>
      </c>
    </row>
    <row r="84" spans="1:16" ht="30" customHeight="1" x14ac:dyDescent="0.2">
      <c r="A84" s="12" t="s">
        <v>530</v>
      </c>
      <c r="B84" s="1" t="s">
        <v>531</v>
      </c>
      <c r="C84" s="2" t="s">
        <v>4</v>
      </c>
      <c r="D84" s="2" t="s">
        <v>3</v>
      </c>
      <c r="E84" s="3">
        <v>17700</v>
      </c>
      <c r="F84" s="3">
        <v>21417</v>
      </c>
      <c r="G84" s="4"/>
      <c r="H84" s="4"/>
      <c r="I84" s="4"/>
      <c r="J84" s="4"/>
      <c r="K84" s="16">
        <v>1</v>
      </c>
      <c r="L84" s="2" t="s">
        <v>532</v>
      </c>
      <c r="M84" s="3">
        <v>17700</v>
      </c>
      <c r="N84" s="3">
        <v>21417</v>
      </c>
      <c r="O84" s="4" t="s">
        <v>330</v>
      </c>
      <c r="P84" s="2" t="s">
        <v>241</v>
      </c>
    </row>
    <row r="85" spans="1:16" ht="30" customHeight="1" x14ac:dyDescent="0.2">
      <c r="A85" s="12" t="s">
        <v>492</v>
      </c>
      <c r="B85" s="1" t="s">
        <v>493</v>
      </c>
      <c r="C85" s="2" t="s">
        <v>48</v>
      </c>
      <c r="D85" s="2" t="s">
        <v>2</v>
      </c>
      <c r="E85" s="3">
        <v>85</v>
      </c>
      <c r="F85" s="3">
        <v>88.4</v>
      </c>
      <c r="G85" s="4"/>
      <c r="H85" s="4"/>
      <c r="I85" s="4"/>
      <c r="J85" s="4"/>
      <c r="K85" s="16">
        <v>1</v>
      </c>
      <c r="L85" s="2" t="s">
        <v>402</v>
      </c>
      <c r="M85" s="3">
        <v>85</v>
      </c>
      <c r="N85" s="3">
        <v>88.4</v>
      </c>
      <c r="O85" s="4" t="s">
        <v>248</v>
      </c>
      <c r="P85" s="2" t="s">
        <v>241</v>
      </c>
    </row>
    <row r="86" spans="1:16" ht="30" customHeight="1" x14ac:dyDescent="0.2">
      <c r="A86" s="12" t="s">
        <v>494</v>
      </c>
      <c r="B86" s="1" t="s">
        <v>495</v>
      </c>
      <c r="C86" s="2" t="s">
        <v>48</v>
      </c>
      <c r="D86" s="2" t="s">
        <v>2</v>
      </c>
      <c r="E86" s="3">
        <v>104</v>
      </c>
      <c r="F86" s="3">
        <v>125.84</v>
      </c>
      <c r="G86" s="4"/>
      <c r="H86" s="4"/>
      <c r="I86" s="4"/>
      <c r="J86" s="4"/>
      <c r="K86" s="16">
        <v>1</v>
      </c>
      <c r="L86" s="2" t="s">
        <v>140</v>
      </c>
      <c r="M86" s="3">
        <v>104</v>
      </c>
      <c r="N86" s="3">
        <v>125.84</v>
      </c>
      <c r="O86" s="4" t="s">
        <v>248</v>
      </c>
      <c r="P86" s="2" t="s">
        <v>241</v>
      </c>
    </row>
    <row r="87" spans="1:16" ht="30" customHeight="1" x14ac:dyDescent="0.2">
      <c r="A87" s="12" t="s">
        <v>496</v>
      </c>
      <c r="B87" s="1" t="s">
        <v>497</v>
      </c>
      <c r="C87" s="2" t="s">
        <v>48</v>
      </c>
      <c r="D87" s="2" t="s">
        <v>2</v>
      </c>
      <c r="E87" s="3">
        <v>106.37</v>
      </c>
      <c r="F87" s="3">
        <v>128.71</v>
      </c>
      <c r="G87" s="4"/>
      <c r="H87" s="4"/>
      <c r="I87" s="4"/>
      <c r="J87" s="4"/>
      <c r="K87" s="16">
        <v>1</v>
      </c>
      <c r="L87" s="2" t="s">
        <v>163</v>
      </c>
      <c r="M87" s="3">
        <v>106.37</v>
      </c>
      <c r="N87" s="3">
        <v>128.71</v>
      </c>
      <c r="O87" s="4" t="s">
        <v>248</v>
      </c>
      <c r="P87" s="2" t="s">
        <v>241</v>
      </c>
    </row>
    <row r="88" spans="1:16" ht="30" customHeight="1" x14ac:dyDescent="0.2">
      <c r="A88" s="12" t="s">
        <v>498</v>
      </c>
      <c r="B88" s="1" t="s">
        <v>499</v>
      </c>
      <c r="C88" s="2" t="s">
        <v>48</v>
      </c>
      <c r="D88" s="2" t="s">
        <v>2</v>
      </c>
      <c r="E88" s="3">
        <v>122.26</v>
      </c>
      <c r="F88" s="3">
        <v>147.93</v>
      </c>
      <c r="G88" s="4"/>
      <c r="H88" s="4"/>
      <c r="I88" s="4"/>
      <c r="J88" s="4"/>
      <c r="K88" s="16">
        <v>1</v>
      </c>
      <c r="L88" s="2" t="s">
        <v>500</v>
      </c>
      <c r="M88" s="3">
        <v>122.26</v>
      </c>
      <c r="N88" s="3">
        <v>147.93</v>
      </c>
      <c r="O88" s="4" t="s">
        <v>446</v>
      </c>
      <c r="P88" s="2" t="s">
        <v>241</v>
      </c>
    </row>
    <row r="89" spans="1:16" ht="30" customHeight="1" x14ac:dyDescent="0.2">
      <c r="A89" s="12" t="s">
        <v>501</v>
      </c>
      <c r="B89" s="1" t="s">
        <v>502</v>
      </c>
      <c r="C89" s="2" t="s">
        <v>48</v>
      </c>
      <c r="D89" s="2" t="s">
        <v>2</v>
      </c>
      <c r="E89" s="3">
        <v>90</v>
      </c>
      <c r="F89" s="3">
        <v>108.9</v>
      </c>
      <c r="G89" s="4"/>
      <c r="H89" s="4"/>
      <c r="I89" s="4"/>
      <c r="J89" s="4"/>
      <c r="K89" s="16">
        <v>1</v>
      </c>
      <c r="L89" s="2" t="s">
        <v>500</v>
      </c>
      <c r="M89" s="3">
        <v>90</v>
      </c>
      <c r="N89" s="3">
        <v>108.9</v>
      </c>
      <c r="O89" s="4" t="s">
        <v>248</v>
      </c>
      <c r="P89" s="2" t="s">
        <v>241</v>
      </c>
    </row>
    <row r="90" spans="1:16" ht="30" customHeight="1" x14ac:dyDescent="0.2">
      <c r="A90" s="12" t="s">
        <v>503</v>
      </c>
      <c r="B90" s="1" t="s">
        <v>504</v>
      </c>
      <c r="C90" s="2" t="s">
        <v>48</v>
      </c>
      <c r="D90" s="2" t="s">
        <v>2</v>
      </c>
      <c r="E90" s="3">
        <v>137.93</v>
      </c>
      <c r="F90" s="3">
        <v>166.9</v>
      </c>
      <c r="G90" s="4"/>
      <c r="H90" s="4"/>
      <c r="I90" s="4"/>
      <c r="J90" s="4"/>
      <c r="K90" s="16">
        <v>1</v>
      </c>
      <c r="L90" s="2" t="s">
        <v>52</v>
      </c>
      <c r="M90" s="3">
        <v>137.93</v>
      </c>
      <c r="N90" s="3">
        <v>166.9</v>
      </c>
      <c r="O90" s="4" t="s">
        <v>248</v>
      </c>
      <c r="P90" s="2" t="s">
        <v>241</v>
      </c>
    </row>
    <row r="91" spans="1:16" ht="30" customHeight="1" x14ac:dyDescent="0.2">
      <c r="A91" s="12" t="s">
        <v>505</v>
      </c>
      <c r="B91" s="1" t="s">
        <v>506</v>
      </c>
      <c r="C91" s="2" t="s">
        <v>48</v>
      </c>
      <c r="D91" s="2" t="s">
        <v>2</v>
      </c>
      <c r="E91" s="3">
        <v>256.02999999999997</v>
      </c>
      <c r="F91" s="3">
        <v>309.8</v>
      </c>
      <c r="G91" s="4"/>
      <c r="H91" s="4"/>
      <c r="I91" s="4"/>
      <c r="J91" s="4"/>
      <c r="K91" s="16">
        <v>1</v>
      </c>
      <c r="L91" s="2" t="s">
        <v>500</v>
      </c>
      <c r="M91" s="3">
        <v>256.02999999999997</v>
      </c>
      <c r="N91" s="3">
        <v>309.8</v>
      </c>
      <c r="O91" s="4" t="s">
        <v>248</v>
      </c>
      <c r="P91" s="2" t="s">
        <v>241</v>
      </c>
    </row>
    <row r="92" spans="1:16" ht="30" customHeight="1" x14ac:dyDescent="0.2">
      <c r="A92" s="12" t="s">
        <v>507</v>
      </c>
      <c r="B92" s="1" t="s">
        <v>508</v>
      </c>
      <c r="C92" s="2" t="s">
        <v>48</v>
      </c>
      <c r="D92" s="2" t="s">
        <v>3</v>
      </c>
      <c r="E92" s="3">
        <v>99.17</v>
      </c>
      <c r="F92" s="3">
        <v>120</v>
      </c>
      <c r="G92" s="4"/>
      <c r="H92" s="4"/>
      <c r="I92" s="4"/>
      <c r="J92" s="4"/>
      <c r="K92" s="16">
        <v>1</v>
      </c>
      <c r="L92" s="2" t="s">
        <v>162</v>
      </c>
      <c r="M92" s="3">
        <v>99.17</v>
      </c>
      <c r="N92" s="3">
        <v>120</v>
      </c>
      <c r="O92" s="4" t="s">
        <v>267</v>
      </c>
      <c r="P92" s="2" t="s">
        <v>241</v>
      </c>
    </row>
    <row r="93" spans="1:16" ht="30" customHeight="1" x14ac:dyDescent="0.2">
      <c r="A93" s="12" t="s">
        <v>533</v>
      </c>
      <c r="B93" s="12" t="s">
        <v>543</v>
      </c>
      <c r="C93" s="2" t="s">
        <v>48</v>
      </c>
      <c r="D93" s="2" t="s">
        <v>2</v>
      </c>
      <c r="E93" s="3">
        <v>165</v>
      </c>
      <c r="F93" s="3">
        <v>171.6</v>
      </c>
      <c r="G93" s="4"/>
      <c r="H93" s="4"/>
      <c r="I93" s="4"/>
      <c r="J93" s="4"/>
      <c r="K93" s="16">
        <v>1</v>
      </c>
      <c r="L93" s="2" t="s">
        <v>534</v>
      </c>
      <c r="M93" s="3">
        <v>165</v>
      </c>
      <c r="N93" s="3">
        <v>171.6</v>
      </c>
      <c r="O93" s="4" t="s">
        <v>535</v>
      </c>
      <c r="P93" s="2" t="s">
        <v>241</v>
      </c>
    </row>
    <row r="94" spans="1:16" ht="30" customHeight="1" x14ac:dyDescent="0.2">
      <c r="A94" s="12" t="s">
        <v>509</v>
      </c>
      <c r="B94" s="1" t="s">
        <v>510</v>
      </c>
      <c r="C94" s="2" t="s">
        <v>48</v>
      </c>
      <c r="D94" s="2" t="s">
        <v>2</v>
      </c>
      <c r="E94" s="3">
        <v>114.06</v>
      </c>
      <c r="F94" s="3">
        <v>138.01</v>
      </c>
      <c r="G94" s="4"/>
      <c r="H94" s="4"/>
      <c r="I94" s="4"/>
      <c r="J94" s="4"/>
      <c r="K94" s="16">
        <v>1</v>
      </c>
      <c r="L94" s="2" t="s">
        <v>50</v>
      </c>
      <c r="M94" s="3">
        <v>114.06</v>
      </c>
      <c r="N94" s="3">
        <v>138.01</v>
      </c>
      <c r="O94" s="4" t="s">
        <v>260</v>
      </c>
      <c r="P94" s="2" t="s">
        <v>241</v>
      </c>
    </row>
    <row r="95" spans="1:16" ht="30" customHeight="1" x14ac:dyDescent="0.2">
      <c r="A95" s="12" t="s">
        <v>511</v>
      </c>
      <c r="B95" s="1" t="s">
        <v>512</v>
      </c>
      <c r="C95" s="2" t="s">
        <v>48</v>
      </c>
      <c r="D95" s="2" t="s">
        <v>2</v>
      </c>
      <c r="E95" s="3">
        <v>186.62</v>
      </c>
      <c r="F95" s="3">
        <v>225.81</v>
      </c>
      <c r="G95" s="4"/>
      <c r="H95" s="4"/>
      <c r="I95" s="4"/>
      <c r="J95" s="4"/>
      <c r="K95" s="16">
        <v>1</v>
      </c>
      <c r="L95" s="2" t="s">
        <v>51</v>
      </c>
      <c r="M95" s="3">
        <v>186.62</v>
      </c>
      <c r="N95" s="3">
        <v>225.81</v>
      </c>
      <c r="O95" s="4" t="s">
        <v>260</v>
      </c>
      <c r="P95" s="2" t="s">
        <v>241</v>
      </c>
    </row>
    <row r="96" spans="1:16" ht="30" customHeight="1" x14ac:dyDescent="0.2">
      <c r="A96" s="12" t="s">
        <v>513</v>
      </c>
      <c r="B96" s="1" t="s">
        <v>514</v>
      </c>
      <c r="C96" s="2" t="s">
        <v>48</v>
      </c>
      <c r="D96" s="2" t="s">
        <v>2</v>
      </c>
      <c r="E96" s="3">
        <v>131.62</v>
      </c>
      <c r="F96" s="3">
        <v>136.88</v>
      </c>
      <c r="G96" s="4"/>
      <c r="H96" s="4"/>
      <c r="I96" s="4"/>
      <c r="J96" s="4"/>
      <c r="K96" s="16">
        <v>1</v>
      </c>
      <c r="L96" s="2" t="s">
        <v>402</v>
      </c>
      <c r="M96" s="3">
        <v>131.62</v>
      </c>
      <c r="N96" s="3">
        <v>136.88</v>
      </c>
      <c r="O96" s="4" t="s">
        <v>260</v>
      </c>
      <c r="P96" s="2" t="s">
        <v>241</v>
      </c>
    </row>
    <row r="97" spans="1:16" ht="30" customHeight="1" x14ac:dyDescent="0.2">
      <c r="A97" s="12" t="s">
        <v>515</v>
      </c>
      <c r="B97" s="1" t="s">
        <v>516</v>
      </c>
      <c r="C97" s="2" t="s">
        <v>48</v>
      </c>
      <c r="D97" s="2" t="s">
        <v>2</v>
      </c>
      <c r="E97" s="3">
        <v>178.89</v>
      </c>
      <c r="F97" s="3">
        <v>216.46</v>
      </c>
      <c r="G97" s="4"/>
      <c r="H97" s="4"/>
      <c r="I97" s="4"/>
      <c r="J97" s="4"/>
      <c r="K97" s="16">
        <v>1</v>
      </c>
      <c r="L97" s="2" t="s">
        <v>164</v>
      </c>
      <c r="M97" s="3">
        <v>178.89</v>
      </c>
      <c r="N97" s="3">
        <v>216.46</v>
      </c>
      <c r="O97" s="4" t="s">
        <v>260</v>
      </c>
      <c r="P97" s="2" t="s">
        <v>241</v>
      </c>
    </row>
    <row r="98" spans="1:16" ht="30" customHeight="1" x14ac:dyDescent="0.2">
      <c r="A98" s="12" t="s">
        <v>517</v>
      </c>
      <c r="B98" s="1" t="s">
        <v>518</v>
      </c>
      <c r="C98" s="2" t="s">
        <v>48</v>
      </c>
      <c r="D98" s="2" t="s">
        <v>2</v>
      </c>
      <c r="E98" s="3">
        <v>135</v>
      </c>
      <c r="F98" s="3">
        <v>163.35</v>
      </c>
      <c r="G98" s="4"/>
      <c r="H98" s="4"/>
      <c r="I98" s="4"/>
      <c r="J98" s="4"/>
      <c r="K98" s="16">
        <v>1</v>
      </c>
      <c r="L98" s="2" t="s">
        <v>140</v>
      </c>
      <c r="M98" s="3">
        <v>135</v>
      </c>
      <c r="N98" s="3">
        <v>163.35</v>
      </c>
      <c r="O98" s="4" t="s">
        <v>260</v>
      </c>
      <c r="P98" s="2" t="s">
        <v>241</v>
      </c>
    </row>
    <row r="99" spans="1:16" ht="16" x14ac:dyDescent="0.2">
      <c r="A99" s="12" t="s">
        <v>519</v>
      </c>
      <c r="B99" s="1" t="s">
        <v>520</v>
      </c>
      <c r="C99" s="2" t="s">
        <v>48</v>
      </c>
      <c r="D99" s="2" t="s">
        <v>2</v>
      </c>
      <c r="E99" s="3">
        <v>35.28</v>
      </c>
      <c r="F99" s="3">
        <v>42.69</v>
      </c>
      <c r="G99" s="4"/>
      <c r="H99" s="4"/>
      <c r="I99" s="4"/>
      <c r="J99" s="4"/>
      <c r="K99" s="16">
        <v>1</v>
      </c>
      <c r="L99" s="2" t="s">
        <v>164</v>
      </c>
      <c r="M99" s="3">
        <v>35.28</v>
      </c>
      <c r="N99" s="3">
        <v>42.69</v>
      </c>
      <c r="O99" s="4" t="s">
        <v>260</v>
      </c>
      <c r="P99" s="2" t="s">
        <v>241</v>
      </c>
    </row>
    <row r="100" spans="1:16" ht="32" x14ac:dyDescent="0.2">
      <c r="A100" s="12" t="s">
        <v>536</v>
      </c>
      <c r="B100" s="1" t="s">
        <v>537</v>
      </c>
      <c r="C100" s="2" t="s">
        <v>48</v>
      </c>
      <c r="D100" s="2" t="s">
        <v>2</v>
      </c>
      <c r="E100" s="3">
        <v>303.31</v>
      </c>
      <c r="F100" s="3">
        <v>367.01</v>
      </c>
      <c r="G100" s="4"/>
      <c r="H100" s="4"/>
      <c r="I100" s="4"/>
      <c r="J100" s="4"/>
      <c r="K100" s="16">
        <v>1</v>
      </c>
      <c r="L100" s="2" t="s">
        <v>52</v>
      </c>
      <c r="M100" s="3">
        <v>303.31</v>
      </c>
      <c r="N100" s="3">
        <v>367.01</v>
      </c>
      <c r="O100" s="4" t="s">
        <v>260</v>
      </c>
      <c r="P100" s="2" t="s">
        <v>241</v>
      </c>
    </row>
    <row r="101" spans="1:16" ht="16" x14ac:dyDescent="0.2">
      <c r="A101" s="12" t="s">
        <v>538</v>
      </c>
      <c r="B101" s="1" t="s">
        <v>539</v>
      </c>
      <c r="C101" s="2" t="s">
        <v>48</v>
      </c>
      <c r="D101" s="2" t="s">
        <v>2</v>
      </c>
      <c r="E101" s="3">
        <v>399.85</v>
      </c>
      <c r="F101" s="3">
        <v>483.82</v>
      </c>
      <c r="G101" s="4"/>
      <c r="H101" s="4"/>
      <c r="I101" s="4"/>
      <c r="J101" s="4"/>
      <c r="K101" s="16">
        <v>1</v>
      </c>
      <c r="L101" s="2" t="s">
        <v>164</v>
      </c>
      <c r="M101" s="3">
        <v>399.85</v>
      </c>
      <c r="N101" s="3">
        <v>483.82</v>
      </c>
      <c r="O101" s="4" t="s">
        <v>330</v>
      </c>
      <c r="P101" s="2" t="s">
        <v>241</v>
      </c>
    </row>
    <row r="102" spans="1:16" ht="30" customHeight="1" x14ac:dyDescent="0.2">
      <c r="A102" s="12" t="s">
        <v>540</v>
      </c>
      <c r="B102" s="1" t="s">
        <v>541</v>
      </c>
      <c r="C102" s="2" t="s">
        <v>4</v>
      </c>
      <c r="D102" s="2" t="s">
        <v>2</v>
      </c>
      <c r="E102" s="3">
        <v>7858.2</v>
      </c>
      <c r="F102" s="3">
        <v>9508.42</v>
      </c>
      <c r="G102" s="4"/>
      <c r="H102" s="4"/>
      <c r="I102" s="4"/>
      <c r="J102" s="4"/>
      <c r="K102" s="16">
        <v>1</v>
      </c>
      <c r="L102" s="2" t="s">
        <v>542</v>
      </c>
      <c r="M102" s="3">
        <v>7858.2</v>
      </c>
      <c r="N102" s="3">
        <v>9508.42</v>
      </c>
      <c r="O102" s="4" t="s">
        <v>330</v>
      </c>
      <c r="P102" s="2" t="s">
        <v>241</v>
      </c>
    </row>
    <row r="103" spans="1:16" x14ac:dyDescent="0.2">
      <c r="A103" s="12"/>
      <c r="B103" s="1"/>
      <c r="C103" s="2"/>
      <c r="D103" s="2"/>
      <c r="E103" s="3"/>
      <c r="F103" s="3"/>
      <c r="G103" s="4"/>
      <c r="H103" s="4"/>
      <c r="I103" s="4"/>
      <c r="J103" s="4"/>
      <c r="K103" s="16"/>
      <c r="L103" s="2"/>
      <c r="M103" s="3"/>
      <c r="N103" s="3"/>
      <c r="O103" s="4"/>
      <c r="P103" s="2"/>
    </row>
    <row r="104" spans="1:16" x14ac:dyDescent="0.2">
      <c r="A104" s="12"/>
      <c r="B104" s="1"/>
      <c r="C104" s="2"/>
      <c r="D104" s="2"/>
      <c r="E104" s="3"/>
      <c r="F104" s="3"/>
      <c r="G104" s="4"/>
      <c r="H104" s="4"/>
      <c r="I104" s="4"/>
      <c r="J104" s="4"/>
      <c r="K104" s="16"/>
      <c r="L104" s="2"/>
      <c r="M104" s="3"/>
      <c r="N104" s="3"/>
      <c r="O104" s="4"/>
      <c r="P104" s="2"/>
    </row>
    <row r="105" spans="1:16" x14ac:dyDescent="0.2">
      <c r="A105" s="12"/>
      <c r="B105" s="1"/>
      <c r="C105" s="2"/>
      <c r="D105" s="2"/>
      <c r="E105" s="3"/>
      <c r="F105" s="3"/>
      <c r="G105" s="4"/>
      <c r="H105" s="4"/>
      <c r="I105" s="4"/>
      <c r="J105" s="4"/>
      <c r="K105" s="16"/>
      <c r="L105" s="2"/>
      <c r="M105" s="3"/>
      <c r="N105" s="3"/>
      <c r="O105" s="4"/>
      <c r="P105" s="2"/>
    </row>
    <row r="106" spans="1:16" x14ac:dyDescent="0.2">
      <c r="B106" s="5" t="s">
        <v>19</v>
      </c>
      <c r="C106" s="5" t="s">
        <v>20</v>
      </c>
      <c r="D106" s="5" t="s">
        <v>21</v>
      </c>
    </row>
    <row r="107" spans="1:16" ht="16" x14ac:dyDescent="0.2">
      <c r="B107" s="6" t="s">
        <v>22</v>
      </c>
      <c r="C107" s="7">
        <f>SUMIF($C$8:$C$102,"Abierto",$N$8:$N$102)</f>
        <v>3820315.7</v>
      </c>
      <c r="D107" s="8">
        <f t="shared" ref="D107:D115" si="0">C107/$C$115</f>
        <v>0.89280264808622134</v>
      </c>
    </row>
    <row r="108" spans="1:16" ht="16" x14ac:dyDescent="0.2">
      <c r="B108" s="6" t="s">
        <v>23</v>
      </c>
      <c r="C108" s="7">
        <f>SUMIF($C$8:$C$98,"Restringido",$N$8:$N$98)</f>
        <v>0</v>
      </c>
      <c r="D108" s="8">
        <f t="shared" si="0"/>
        <v>0</v>
      </c>
    </row>
    <row r="109" spans="1:16" ht="16" x14ac:dyDescent="0.2">
      <c r="B109" s="6" t="s">
        <v>24</v>
      </c>
      <c r="C109" s="7">
        <f>SUMIF($C$8:$C$98,"Negociado con publicidad",$N$8:$N$98)</f>
        <v>0</v>
      </c>
      <c r="D109" s="8">
        <f t="shared" si="0"/>
        <v>0</v>
      </c>
    </row>
    <row r="110" spans="1:16" ht="16" x14ac:dyDescent="0.2">
      <c r="B110" s="6" t="s">
        <v>25</v>
      </c>
      <c r="C110" s="7">
        <f>SUMIF($C$8:$C$98,"Negociado sin publicidad",$N$8:$N$98)</f>
        <v>254984.99</v>
      </c>
      <c r="D110" s="8">
        <f t="shared" si="0"/>
        <v>5.9589649696813969E-2</v>
      </c>
    </row>
    <row r="111" spans="1:16" ht="16" x14ac:dyDescent="0.2">
      <c r="B111" s="6" t="s">
        <v>26</v>
      </c>
      <c r="C111" s="7">
        <f>SUMIF($C$8:$C$98,"Adjudicación centralizada",$N$8:$N$98)</f>
        <v>19431.84</v>
      </c>
      <c r="D111" s="8">
        <f t="shared" si="0"/>
        <v>4.5411949094122661E-3</v>
      </c>
    </row>
    <row r="112" spans="1:16" ht="16" x14ac:dyDescent="0.2">
      <c r="B112" s="6" t="s">
        <v>27</v>
      </c>
      <c r="C112" s="7">
        <f>SUMIF($C$8:$C$98,"Contrato menor",$N$8:$N$98)</f>
        <v>156619.56</v>
      </c>
      <c r="D112" s="8">
        <f t="shared" si="0"/>
        <v>3.6601780818820498E-2</v>
      </c>
    </row>
    <row r="113" spans="2:4" ht="16" x14ac:dyDescent="0.2">
      <c r="B113" s="14" t="s">
        <v>44</v>
      </c>
      <c r="C113" s="7">
        <f>SUMIF($C$8:$C$98,"Adjudicación directa",$N$8:$N$98)</f>
        <v>15449.999999999996</v>
      </c>
      <c r="D113" s="8">
        <f t="shared" si="0"/>
        <v>3.6106442493566999E-3</v>
      </c>
    </row>
    <row r="114" spans="2:4" ht="16" x14ac:dyDescent="0.2">
      <c r="B114" s="6" t="s">
        <v>28</v>
      </c>
      <c r="C114" s="7">
        <f>SUMIF($C$8:$C$98,"Derivado Acuerdo Marco",$N$8:$N$98)</f>
        <v>12212.660000000002</v>
      </c>
      <c r="D114" s="8">
        <f t="shared" si="0"/>
        <v>2.8540822393753147E-3</v>
      </c>
    </row>
    <row r="115" spans="2:4" ht="17" thickBot="1" x14ac:dyDescent="0.25">
      <c r="B115" s="9" t="s">
        <v>29</v>
      </c>
      <c r="C115" s="10">
        <f>SUM(C107:C114)</f>
        <v>4279014.75</v>
      </c>
      <c r="D115" s="11">
        <f t="shared" si="0"/>
        <v>1</v>
      </c>
    </row>
    <row r="116" spans="2:4" ht="16" thickTop="1" x14ac:dyDescent="0.2"/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4/T/2017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8" t="s">
        <v>275</v>
      </c>
      <c r="B1" s="38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41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276</v>
      </c>
      <c r="B1" s="38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42</v>
      </c>
      <c r="P7" s="2" t="s">
        <v>11</v>
      </c>
    </row>
    <row r="8" spans="1:16" ht="30" customHeight="1" x14ac:dyDescent="0.2">
      <c r="A8" s="1" t="s">
        <v>327</v>
      </c>
      <c r="B8" s="1" t="s">
        <v>328</v>
      </c>
      <c r="C8" s="2" t="s">
        <v>46</v>
      </c>
      <c r="D8" s="2" t="s">
        <v>2</v>
      </c>
      <c r="E8" s="3">
        <v>50000</v>
      </c>
      <c r="F8" s="3">
        <v>60500</v>
      </c>
      <c r="G8" s="4"/>
      <c r="H8" s="4"/>
      <c r="I8" s="4" t="s">
        <v>329</v>
      </c>
      <c r="J8" s="4"/>
      <c r="K8" s="2">
        <v>1</v>
      </c>
      <c r="L8" s="2"/>
      <c r="M8" s="3" t="s">
        <v>241</v>
      </c>
      <c r="N8" s="3" t="s">
        <v>241</v>
      </c>
      <c r="O8" s="4" t="s">
        <v>330</v>
      </c>
      <c r="P8" s="2" t="s">
        <v>241</v>
      </c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277</v>
      </c>
      <c r="B1" s="38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331</v>
      </c>
      <c r="B8" s="1" t="s">
        <v>332</v>
      </c>
      <c r="C8" s="2" t="s">
        <v>46</v>
      </c>
      <c r="D8" s="2" t="s">
        <v>2</v>
      </c>
      <c r="E8" s="3" t="s">
        <v>241</v>
      </c>
      <c r="F8" s="3" t="s">
        <v>241</v>
      </c>
      <c r="G8" s="4"/>
      <c r="H8" s="4"/>
      <c r="I8" s="4"/>
      <c r="J8" s="4"/>
      <c r="K8" s="16">
        <v>0</v>
      </c>
      <c r="L8" s="2"/>
      <c r="M8" s="3" t="s">
        <v>241</v>
      </c>
      <c r="N8" s="3" t="s">
        <v>241</v>
      </c>
      <c r="O8" s="4"/>
      <c r="P8" s="2" t="s">
        <v>241</v>
      </c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9" t="s">
        <v>278</v>
      </c>
      <c r="B1" s="39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8"/>
  <sheetViews>
    <sheetView topLeftCell="A11" zoomScaleNormal="100" workbookViewId="0">
      <selection activeCell="D14" sqref="D14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9" t="s">
        <v>45</v>
      </c>
      <c r="B1" s="39"/>
    </row>
    <row r="5" spans="1:7" x14ac:dyDescent="0.2">
      <c r="A5" s="40" t="s">
        <v>19</v>
      </c>
      <c r="B5" s="42" t="s">
        <v>521</v>
      </c>
      <c r="C5" s="43"/>
      <c r="D5" s="42" t="s">
        <v>524</v>
      </c>
      <c r="E5" s="43"/>
      <c r="F5" s="42" t="s">
        <v>522</v>
      </c>
      <c r="G5" s="43"/>
    </row>
    <row r="6" spans="1:7" x14ac:dyDescent="0.2">
      <c r="A6" s="41"/>
      <c r="B6" s="23" t="s">
        <v>20</v>
      </c>
      <c r="C6" s="24" t="s">
        <v>21</v>
      </c>
      <c r="D6" s="23" t="s">
        <v>20</v>
      </c>
      <c r="E6" s="24" t="s">
        <v>21</v>
      </c>
      <c r="F6" s="23" t="s">
        <v>20</v>
      </c>
      <c r="G6" s="24" t="s">
        <v>21</v>
      </c>
    </row>
    <row r="7" spans="1:7" ht="16" x14ac:dyDescent="0.2">
      <c r="A7" s="25" t="s">
        <v>22</v>
      </c>
      <c r="B7" s="26">
        <v>3007626.9400000004</v>
      </c>
      <c r="C7" s="27">
        <f>B7/B15</f>
        <v>0.56846190201173008</v>
      </c>
      <c r="D7" s="26">
        <f>ContratosAdjudicados!C107</f>
        <v>3820315.7</v>
      </c>
      <c r="E7" s="27">
        <f>D7/$D$15</f>
        <v>0.89280264808622134</v>
      </c>
      <c r="F7" s="26">
        <f>D7-B7</f>
        <v>812688.75999999978</v>
      </c>
      <c r="G7" s="27">
        <f>E7-C7</f>
        <v>0.32434074607449126</v>
      </c>
    </row>
    <row r="8" spans="1:7" ht="16" x14ac:dyDescent="0.2">
      <c r="A8" s="28" t="s">
        <v>23</v>
      </c>
      <c r="B8" s="29">
        <v>0</v>
      </c>
      <c r="C8" s="37">
        <f>B8/$B$15</f>
        <v>0</v>
      </c>
      <c r="D8" s="26">
        <f>ContratosAdjudicados!C108</f>
        <v>0</v>
      </c>
      <c r="E8" s="27">
        <f t="shared" ref="E8:E14" si="0">D8/$D$15</f>
        <v>0</v>
      </c>
      <c r="F8" s="29">
        <f t="shared" ref="F8:G15" si="1">D8-B8</f>
        <v>0</v>
      </c>
      <c r="G8" s="30">
        <f t="shared" si="1"/>
        <v>0</v>
      </c>
    </row>
    <row r="9" spans="1:7" ht="15" customHeight="1" x14ac:dyDescent="0.2">
      <c r="A9" s="25" t="s">
        <v>24</v>
      </c>
      <c r="B9" s="26">
        <v>0</v>
      </c>
      <c r="C9" s="37">
        <f t="shared" ref="C9:C15" si="2">B9/$B$15</f>
        <v>0</v>
      </c>
      <c r="D9" s="26">
        <f>ContratosAdjudicados!C109</f>
        <v>0</v>
      </c>
      <c r="E9" s="27">
        <f t="shared" si="0"/>
        <v>0</v>
      </c>
      <c r="F9" s="26">
        <f t="shared" si="1"/>
        <v>0</v>
      </c>
      <c r="G9" s="27">
        <f t="shared" si="1"/>
        <v>0</v>
      </c>
    </row>
    <row r="10" spans="1:7" ht="15" customHeight="1" x14ac:dyDescent="0.2">
      <c r="A10" s="28" t="s">
        <v>25</v>
      </c>
      <c r="B10" s="29">
        <v>100006.86</v>
      </c>
      <c r="C10" s="37">
        <f t="shared" si="2"/>
        <v>1.8901975206346833E-2</v>
      </c>
      <c r="D10" s="26">
        <f>ContratosAdjudicados!C110</f>
        <v>254984.99</v>
      </c>
      <c r="E10" s="27">
        <f t="shared" si="0"/>
        <v>5.9589649696813969E-2</v>
      </c>
      <c r="F10" s="29">
        <f t="shared" si="1"/>
        <v>154978.13</v>
      </c>
      <c r="G10" s="30">
        <f t="shared" si="1"/>
        <v>4.0687674490467132E-2</v>
      </c>
    </row>
    <row r="11" spans="1:7" ht="15" customHeight="1" x14ac:dyDescent="0.2">
      <c r="A11" s="25" t="s">
        <v>26</v>
      </c>
      <c r="B11" s="26">
        <v>0</v>
      </c>
      <c r="C11" s="37">
        <f t="shared" si="2"/>
        <v>0</v>
      </c>
      <c r="D11" s="26">
        <f>ContratosAdjudicados!C111</f>
        <v>19431.84</v>
      </c>
      <c r="E11" s="27">
        <f t="shared" si="0"/>
        <v>4.5411949094122661E-3</v>
      </c>
      <c r="F11" s="26">
        <f t="shared" si="1"/>
        <v>19431.84</v>
      </c>
      <c r="G11" s="27">
        <f t="shared" si="1"/>
        <v>4.5411949094122661E-3</v>
      </c>
    </row>
    <row r="12" spans="1:7" ht="16" x14ac:dyDescent="0.2">
      <c r="A12" s="28" t="s">
        <v>27</v>
      </c>
      <c r="B12" s="29">
        <v>162223.97</v>
      </c>
      <c r="C12" s="37">
        <f t="shared" si="2"/>
        <v>3.0661431213970251E-2</v>
      </c>
      <c r="D12" s="26">
        <f>ContratosAdjudicados!C112</f>
        <v>156619.56</v>
      </c>
      <c r="E12" s="27">
        <f t="shared" si="0"/>
        <v>3.6601780818820498E-2</v>
      </c>
      <c r="F12" s="29">
        <f t="shared" si="1"/>
        <v>-5604.4100000000035</v>
      </c>
      <c r="G12" s="30">
        <f t="shared" si="1"/>
        <v>5.9403496048502473E-3</v>
      </c>
    </row>
    <row r="13" spans="1:7" ht="16" x14ac:dyDescent="0.2">
      <c r="A13" s="31" t="s">
        <v>44</v>
      </c>
      <c r="B13" s="32">
        <v>15061.679999999998</v>
      </c>
      <c r="C13" s="37">
        <f t="shared" si="2"/>
        <v>2.846759731541716E-3</v>
      </c>
      <c r="D13" s="26">
        <f>ContratosAdjudicados!C113</f>
        <v>15449.999999999996</v>
      </c>
      <c r="E13" s="27">
        <f t="shared" si="0"/>
        <v>3.6106442493566999E-3</v>
      </c>
      <c r="F13" s="29">
        <f t="shared" si="1"/>
        <v>388.31999999999789</v>
      </c>
      <c r="G13" s="30">
        <f t="shared" si="1"/>
        <v>7.6388451781498386E-4</v>
      </c>
    </row>
    <row r="14" spans="1:7" ht="15" customHeight="1" x14ac:dyDescent="0.2">
      <c r="A14" s="28" t="s">
        <v>523</v>
      </c>
      <c r="B14" s="29">
        <v>2005895.8699999999</v>
      </c>
      <c r="C14" s="37">
        <f t="shared" si="2"/>
        <v>0.37912793183641114</v>
      </c>
      <c r="D14" s="26">
        <f>ContratosAdjudicados!C114</f>
        <v>12212.660000000002</v>
      </c>
      <c r="E14" s="27">
        <f t="shared" si="0"/>
        <v>2.8540822393753147E-3</v>
      </c>
      <c r="F14" s="29">
        <f t="shared" si="1"/>
        <v>-1993683.21</v>
      </c>
      <c r="G14" s="30">
        <f t="shared" si="1"/>
        <v>-0.3762738495970358</v>
      </c>
    </row>
    <row r="15" spans="1:7" ht="17" thickBot="1" x14ac:dyDescent="0.25">
      <c r="A15" s="33" t="s">
        <v>29</v>
      </c>
      <c r="B15" s="34">
        <f>SUM(B7:B14)</f>
        <v>5290815.32</v>
      </c>
      <c r="C15" s="37">
        <f t="shared" si="2"/>
        <v>1</v>
      </c>
      <c r="D15" s="34">
        <f>SUM(D7:D14)</f>
        <v>4279014.75</v>
      </c>
      <c r="E15" s="35">
        <v>1</v>
      </c>
      <c r="F15" s="34">
        <f t="shared" si="1"/>
        <v>-1011800.5700000003</v>
      </c>
      <c r="G15" s="35"/>
    </row>
    <row r="16" spans="1:7" ht="16" thickTop="1" x14ac:dyDescent="0.2"/>
    <row r="18" spans="4:4" x14ac:dyDescent="0.2">
      <c r="D18" s="36"/>
    </row>
  </sheetData>
  <mergeCells count="5">
    <mergeCell ref="A5:A6"/>
    <mergeCell ref="B5:C5"/>
    <mergeCell ref="D5:E5"/>
    <mergeCell ref="F5:G5"/>
    <mergeCell ref="A1:B1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14"/>
  <sheetViews>
    <sheetView tabSelected="1" topLeftCell="A105" zoomScale="125" zoomScaleNormal="125" workbookViewId="0">
      <selection activeCell="A118" sqref="A118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17" t="s">
        <v>54</v>
      </c>
      <c r="D1" s="18" t="s">
        <v>55</v>
      </c>
      <c r="E1" s="19">
        <v>43103</v>
      </c>
    </row>
    <row r="2" spans="1:7" ht="15" customHeight="1" x14ac:dyDescent="0.25">
      <c r="A2" s="17"/>
    </row>
    <row r="3" spans="1:7" ht="15" customHeight="1" x14ac:dyDescent="0.25">
      <c r="A3" s="17"/>
    </row>
    <row r="4" spans="1:7" ht="15" customHeight="1" x14ac:dyDescent="0.25">
      <c r="A4" s="17"/>
    </row>
    <row r="5" spans="1:7" ht="15" customHeight="1" x14ac:dyDescent="0.25">
      <c r="A5" s="17"/>
    </row>
    <row r="6" spans="1:7" ht="15" customHeight="1" x14ac:dyDescent="0.25">
      <c r="A6" s="17"/>
    </row>
    <row r="7" spans="1:7" ht="30" customHeight="1" x14ac:dyDescent="0.2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</row>
    <row r="8" spans="1:7" ht="30" customHeight="1" x14ac:dyDescent="0.2">
      <c r="A8" s="12" t="s">
        <v>333</v>
      </c>
      <c r="B8" s="12" t="s">
        <v>334</v>
      </c>
      <c r="C8" s="4">
        <v>42612</v>
      </c>
      <c r="D8" s="4">
        <v>43046</v>
      </c>
      <c r="E8" s="4">
        <v>44142</v>
      </c>
      <c r="F8" s="12" t="s">
        <v>335</v>
      </c>
      <c r="G8" s="12" t="s">
        <v>336</v>
      </c>
    </row>
    <row r="9" spans="1:7" ht="30" customHeight="1" x14ac:dyDescent="0.2">
      <c r="A9" s="12" t="s">
        <v>146</v>
      </c>
      <c r="B9" s="12" t="s">
        <v>147</v>
      </c>
      <c r="C9" s="4">
        <v>42768</v>
      </c>
      <c r="D9" s="4">
        <v>42731</v>
      </c>
      <c r="E9" s="4">
        <v>43096</v>
      </c>
      <c r="F9" s="12" t="s">
        <v>148</v>
      </c>
      <c r="G9" s="12" t="s">
        <v>149</v>
      </c>
    </row>
    <row r="10" spans="1:7" ht="30" customHeight="1" x14ac:dyDescent="0.2">
      <c r="A10" s="12" t="s">
        <v>165</v>
      </c>
      <c r="B10" s="12" t="s">
        <v>166</v>
      </c>
      <c r="C10" s="4">
        <v>42907</v>
      </c>
      <c r="D10" s="4">
        <v>41404</v>
      </c>
      <c r="E10" s="4">
        <v>43230</v>
      </c>
      <c r="F10" s="12" t="s">
        <v>98</v>
      </c>
      <c r="G10" s="12" t="s">
        <v>167</v>
      </c>
    </row>
    <row r="11" spans="1:7" ht="30" customHeight="1" x14ac:dyDescent="0.2">
      <c r="A11" s="12" t="s">
        <v>168</v>
      </c>
      <c r="B11" s="12" t="s">
        <v>169</v>
      </c>
      <c r="C11" s="4">
        <v>42858</v>
      </c>
      <c r="D11" s="4">
        <v>42689</v>
      </c>
      <c r="E11" s="4">
        <v>43784</v>
      </c>
      <c r="F11" s="12" t="s">
        <v>98</v>
      </c>
      <c r="G11" s="12" t="s">
        <v>170</v>
      </c>
    </row>
    <row r="12" spans="1:7" ht="30" customHeight="1" x14ac:dyDescent="0.2">
      <c r="A12" s="12" t="s">
        <v>171</v>
      </c>
      <c r="B12" s="12" t="s">
        <v>172</v>
      </c>
      <c r="C12" s="4">
        <v>42766</v>
      </c>
      <c r="D12" s="4">
        <v>42810</v>
      </c>
      <c r="E12" s="4">
        <v>43540</v>
      </c>
      <c r="F12" s="12" t="s">
        <v>173</v>
      </c>
      <c r="G12" s="12" t="s">
        <v>174</v>
      </c>
    </row>
    <row r="13" spans="1:7" ht="30" customHeight="1" x14ac:dyDescent="0.2">
      <c r="A13" s="12"/>
      <c r="B13" s="12" t="s">
        <v>64</v>
      </c>
      <c r="C13" s="4">
        <v>41897</v>
      </c>
      <c r="D13" s="4">
        <v>41897</v>
      </c>
      <c r="E13" s="4">
        <v>44819</v>
      </c>
      <c r="F13" s="12" t="s">
        <v>65</v>
      </c>
      <c r="G13" s="12" t="s">
        <v>63</v>
      </c>
    </row>
    <row r="14" spans="1:7" ht="30" customHeight="1" x14ac:dyDescent="0.2">
      <c r="A14" s="12"/>
      <c r="B14" s="12" t="s">
        <v>66</v>
      </c>
      <c r="C14" s="4">
        <v>41897</v>
      </c>
      <c r="D14" s="4">
        <v>41897</v>
      </c>
      <c r="E14" s="4">
        <v>44089</v>
      </c>
      <c r="F14" s="12" t="s">
        <v>67</v>
      </c>
      <c r="G14" s="12" t="s">
        <v>63</v>
      </c>
    </row>
    <row r="15" spans="1:7" ht="30" customHeight="1" x14ac:dyDescent="0.2">
      <c r="A15" s="12"/>
      <c r="B15" s="12" t="s">
        <v>68</v>
      </c>
      <c r="C15" s="4">
        <v>41897</v>
      </c>
      <c r="D15" s="4">
        <v>41897</v>
      </c>
      <c r="E15" s="4">
        <v>43723</v>
      </c>
      <c r="F15" s="12" t="s">
        <v>69</v>
      </c>
      <c r="G15" s="12" t="s">
        <v>63</v>
      </c>
    </row>
    <row r="16" spans="1:7" ht="30" customHeight="1" x14ac:dyDescent="0.2">
      <c r="A16" s="12"/>
      <c r="B16" s="12" t="s">
        <v>71</v>
      </c>
      <c r="C16" s="4">
        <v>41897</v>
      </c>
      <c r="D16" s="4">
        <v>41897</v>
      </c>
      <c r="E16" s="4">
        <v>44089</v>
      </c>
      <c r="F16" s="12" t="s">
        <v>72</v>
      </c>
      <c r="G16" s="12" t="s">
        <v>63</v>
      </c>
    </row>
    <row r="17" spans="1:7" ht="30" customHeight="1" x14ac:dyDescent="0.2">
      <c r="A17" s="12"/>
      <c r="B17" s="12" t="s">
        <v>73</v>
      </c>
      <c r="C17" s="4">
        <v>41897</v>
      </c>
      <c r="D17" s="4">
        <v>41897</v>
      </c>
      <c r="E17" s="4">
        <v>43358</v>
      </c>
      <c r="F17" s="12" t="s">
        <v>74</v>
      </c>
      <c r="G17" s="12" t="s">
        <v>63</v>
      </c>
    </row>
    <row r="18" spans="1:7" ht="30" customHeight="1" x14ac:dyDescent="0.2">
      <c r="A18" s="12"/>
      <c r="B18" s="12" t="s">
        <v>75</v>
      </c>
      <c r="C18" s="4">
        <v>41897</v>
      </c>
      <c r="D18" s="4">
        <v>41897</v>
      </c>
      <c r="E18" s="4">
        <v>43358</v>
      </c>
      <c r="F18" s="12" t="s">
        <v>74</v>
      </c>
      <c r="G18" s="12" t="s">
        <v>63</v>
      </c>
    </row>
    <row r="19" spans="1:7" ht="30" customHeight="1" x14ac:dyDescent="0.2">
      <c r="A19" s="12"/>
      <c r="B19" s="12" t="s">
        <v>76</v>
      </c>
      <c r="C19" s="4">
        <v>41897</v>
      </c>
      <c r="D19" s="4">
        <v>41897</v>
      </c>
      <c r="E19" s="4">
        <v>43358</v>
      </c>
      <c r="F19" s="12" t="s">
        <v>74</v>
      </c>
      <c r="G19" s="12" t="s">
        <v>63</v>
      </c>
    </row>
    <row r="20" spans="1:7" ht="30" customHeight="1" x14ac:dyDescent="0.2">
      <c r="A20" s="12"/>
      <c r="B20" s="12" t="s">
        <v>77</v>
      </c>
      <c r="C20" s="4">
        <v>41897</v>
      </c>
      <c r="D20" s="4">
        <v>41897</v>
      </c>
      <c r="E20" s="4">
        <v>43723</v>
      </c>
      <c r="F20" s="12" t="s">
        <v>78</v>
      </c>
      <c r="G20" s="12" t="s">
        <v>63</v>
      </c>
    </row>
    <row r="21" spans="1:7" ht="30" customHeight="1" x14ac:dyDescent="0.2">
      <c r="A21" s="12"/>
      <c r="B21" s="12" t="s">
        <v>79</v>
      </c>
      <c r="C21" s="4">
        <v>41897</v>
      </c>
      <c r="D21" s="4">
        <v>41897</v>
      </c>
      <c r="E21" s="4">
        <v>44454</v>
      </c>
      <c r="F21" s="12" t="s">
        <v>80</v>
      </c>
      <c r="G21" s="12" t="s">
        <v>63</v>
      </c>
    </row>
    <row r="22" spans="1:7" ht="30" customHeight="1" x14ac:dyDescent="0.2">
      <c r="A22" s="12"/>
      <c r="B22" s="12" t="s">
        <v>81</v>
      </c>
      <c r="C22" s="4">
        <v>41897</v>
      </c>
      <c r="D22" s="4">
        <v>41897</v>
      </c>
      <c r="E22" s="4">
        <v>43723</v>
      </c>
      <c r="F22" s="12" t="s">
        <v>78</v>
      </c>
      <c r="G22" s="12" t="s">
        <v>63</v>
      </c>
    </row>
    <row r="23" spans="1:7" ht="30" customHeight="1" x14ac:dyDescent="0.2">
      <c r="A23" s="12"/>
      <c r="B23" s="12" t="s">
        <v>82</v>
      </c>
      <c r="C23" s="4">
        <v>41897</v>
      </c>
      <c r="D23" s="4">
        <v>41897</v>
      </c>
      <c r="E23" s="4">
        <v>43723</v>
      </c>
      <c r="F23" s="12" t="s">
        <v>78</v>
      </c>
      <c r="G23" s="12" t="s">
        <v>63</v>
      </c>
    </row>
    <row r="24" spans="1:7" ht="30" customHeight="1" x14ac:dyDescent="0.2">
      <c r="A24" s="12"/>
      <c r="B24" s="12" t="s">
        <v>83</v>
      </c>
      <c r="C24" s="4">
        <v>41897</v>
      </c>
      <c r="D24" s="4">
        <v>41897</v>
      </c>
      <c r="E24" s="4">
        <v>43723</v>
      </c>
      <c r="F24" s="12" t="s">
        <v>78</v>
      </c>
      <c r="G24" s="12" t="s">
        <v>63</v>
      </c>
    </row>
    <row r="25" spans="1:7" ht="30" customHeight="1" x14ac:dyDescent="0.2">
      <c r="A25" s="12"/>
      <c r="B25" s="12" t="s">
        <v>84</v>
      </c>
      <c r="C25" s="4">
        <v>41897</v>
      </c>
      <c r="D25" s="4">
        <v>41897</v>
      </c>
      <c r="E25" s="4">
        <v>43358</v>
      </c>
      <c r="F25" s="12" t="s">
        <v>85</v>
      </c>
      <c r="G25" s="12" t="s">
        <v>63</v>
      </c>
    </row>
    <row r="26" spans="1:7" ht="30" customHeight="1" x14ac:dyDescent="0.2">
      <c r="A26" s="12"/>
      <c r="B26" s="12" t="s">
        <v>86</v>
      </c>
      <c r="C26" s="4">
        <v>41897</v>
      </c>
      <c r="D26" s="4">
        <v>41897</v>
      </c>
      <c r="E26" s="4">
        <v>44819</v>
      </c>
      <c r="F26" s="12" t="s">
        <v>87</v>
      </c>
      <c r="G26" s="12" t="s">
        <v>63</v>
      </c>
    </row>
    <row r="27" spans="1:7" ht="30" customHeight="1" x14ac:dyDescent="0.2">
      <c r="A27" s="12"/>
      <c r="B27" s="12" t="s">
        <v>88</v>
      </c>
      <c r="C27" s="4">
        <v>42027</v>
      </c>
      <c r="D27" s="4">
        <v>42027</v>
      </c>
      <c r="E27" s="4">
        <v>43123</v>
      </c>
      <c r="F27" s="12" t="s">
        <v>70</v>
      </c>
      <c r="G27" s="12" t="s">
        <v>63</v>
      </c>
    </row>
    <row r="28" spans="1:7" ht="30" customHeight="1" x14ac:dyDescent="0.2">
      <c r="A28" s="12"/>
      <c r="B28" s="12" t="s">
        <v>89</v>
      </c>
      <c r="C28" s="4">
        <v>42055</v>
      </c>
      <c r="D28" s="4">
        <v>42284</v>
      </c>
      <c r="E28" s="4">
        <v>43380</v>
      </c>
      <c r="F28" s="12" t="s">
        <v>98</v>
      </c>
      <c r="G28" s="12" t="s">
        <v>90</v>
      </c>
    </row>
    <row r="29" spans="1:7" ht="30" customHeight="1" x14ac:dyDescent="0.2">
      <c r="A29" s="12" t="s">
        <v>91</v>
      </c>
      <c r="B29" s="12" t="s">
        <v>92</v>
      </c>
      <c r="C29" s="4">
        <v>41995</v>
      </c>
      <c r="D29" s="4">
        <v>42284</v>
      </c>
      <c r="E29" s="4">
        <v>44111</v>
      </c>
      <c r="F29" s="12" t="s">
        <v>98</v>
      </c>
      <c r="G29" s="12" t="s">
        <v>93</v>
      </c>
    </row>
    <row r="30" spans="1:7" ht="30" customHeight="1" x14ac:dyDescent="0.2">
      <c r="A30" s="12" t="s">
        <v>94</v>
      </c>
      <c r="B30" s="12" t="s">
        <v>95</v>
      </c>
      <c r="C30" s="4">
        <v>42055</v>
      </c>
      <c r="D30" s="4">
        <v>42284</v>
      </c>
      <c r="E30" s="4">
        <v>43380</v>
      </c>
      <c r="F30" s="12" t="s">
        <v>98</v>
      </c>
      <c r="G30" s="12" t="s">
        <v>90</v>
      </c>
    </row>
    <row r="31" spans="1:7" ht="30" customHeight="1" x14ac:dyDescent="0.2">
      <c r="A31" s="12" t="s">
        <v>96</v>
      </c>
      <c r="B31" s="12" t="s">
        <v>97</v>
      </c>
      <c r="C31" s="4">
        <v>42429</v>
      </c>
      <c r="D31" s="4">
        <v>42444</v>
      </c>
      <c r="E31" s="4">
        <v>43174</v>
      </c>
      <c r="F31" s="12" t="s">
        <v>98</v>
      </c>
      <c r="G31" s="12" t="s">
        <v>63</v>
      </c>
    </row>
    <row r="32" spans="1:7" ht="30" customHeight="1" x14ac:dyDescent="0.2">
      <c r="A32" s="12"/>
      <c r="B32" s="12" t="s">
        <v>99</v>
      </c>
      <c r="C32" s="4">
        <v>42429</v>
      </c>
      <c r="D32" s="4">
        <v>42450</v>
      </c>
      <c r="E32" s="4">
        <v>43545</v>
      </c>
      <c r="F32" s="12" t="s">
        <v>98</v>
      </c>
      <c r="G32" s="12" t="s">
        <v>63</v>
      </c>
    </row>
    <row r="33" spans="1:7" ht="30" customHeight="1" x14ac:dyDescent="0.2">
      <c r="A33" s="12"/>
      <c r="B33" s="12" t="s">
        <v>100</v>
      </c>
      <c r="C33" s="4">
        <v>42387</v>
      </c>
      <c r="D33" s="4">
        <v>42426</v>
      </c>
      <c r="E33" s="4">
        <v>43887</v>
      </c>
      <c r="F33" s="12" t="s">
        <v>98</v>
      </c>
      <c r="G33" s="12" t="s">
        <v>63</v>
      </c>
    </row>
    <row r="34" spans="1:7" ht="30" customHeight="1" x14ac:dyDescent="0.2">
      <c r="A34" s="12" t="s">
        <v>101</v>
      </c>
      <c r="B34" s="12" t="s">
        <v>102</v>
      </c>
      <c r="C34" s="4">
        <v>42387</v>
      </c>
      <c r="D34" s="4">
        <v>42426</v>
      </c>
      <c r="E34" s="4">
        <v>43887</v>
      </c>
      <c r="F34" s="12" t="s">
        <v>98</v>
      </c>
      <c r="G34" s="12" t="s">
        <v>63</v>
      </c>
    </row>
    <row r="35" spans="1:7" ht="30" customHeight="1" x14ac:dyDescent="0.2">
      <c r="A35" s="12"/>
      <c r="B35" s="12" t="s">
        <v>103</v>
      </c>
      <c r="C35" s="4">
        <v>42387</v>
      </c>
      <c r="D35" s="4">
        <v>42426</v>
      </c>
      <c r="E35" s="4">
        <v>43522</v>
      </c>
      <c r="F35" s="12" t="s">
        <v>98</v>
      </c>
      <c r="G35" s="12" t="s">
        <v>63</v>
      </c>
    </row>
    <row r="36" spans="1:7" ht="30" customHeight="1" x14ac:dyDescent="0.2">
      <c r="A36" s="12" t="s">
        <v>104</v>
      </c>
      <c r="B36" s="12" t="s">
        <v>105</v>
      </c>
      <c r="C36" s="4">
        <v>42387</v>
      </c>
      <c r="D36" s="4">
        <v>42426</v>
      </c>
      <c r="E36" s="4">
        <v>43522</v>
      </c>
      <c r="F36" s="12" t="s">
        <v>98</v>
      </c>
      <c r="G36" s="12" t="s">
        <v>63</v>
      </c>
    </row>
    <row r="37" spans="1:7" ht="30" customHeight="1" x14ac:dyDescent="0.2">
      <c r="A37" s="12" t="s">
        <v>106</v>
      </c>
      <c r="B37" s="12" t="s">
        <v>107</v>
      </c>
      <c r="C37" s="4">
        <v>42387</v>
      </c>
      <c r="D37" s="4">
        <v>42426</v>
      </c>
      <c r="E37" s="4">
        <v>44069</v>
      </c>
      <c r="F37" s="12" t="s">
        <v>98</v>
      </c>
      <c r="G37" s="12" t="s">
        <v>63</v>
      </c>
    </row>
    <row r="38" spans="1:7" ht="30" customHeight="1" x14ac:dyDescent="0.2">
      <c r="A38" s="12"/>
      <c r="B38" s="12" t="s">
        <v>108</v>
      </c>
      <c r="C38" s="4">
        <v>42401</v>
      </c>
      <c r="D38" s="4">
        <v>42444</v>
      </c>
      <c r="E38" s="4">
        <v>43905</v>
      </c>
      <c r="F38" s="12" t="s">
        <v>98</v>
      </c>
      <c r="G38" s="12" t="s">
        <v>63</v>
      </c>
    </row>
    <row r="39" spans="1:7" ht="30" customHeight="1" x14ac:dyDescent="0.2">
      <c r="A39" s="12"/>
      <c r="B39" s="12" t="s">
        <v>109</v>
      </c>
      <c r="C39" s="4">
        <v>42429</v>
      </c>
      <c r="D39" s="4">
        <v>42446</v>
      </c>
      <c r="E39" s="4">
        <v>43176</v>
      </c>
      <c r="F39" s="12" t="s">
        <v>98</v>
      </c>
      <c r="G39" s="12" t="s">
        <v>63</v>
      </c>
    </row>
    <row r="40" spans="1:7" ht="30" customHeight="1" x14ac:dyDescent="0.2">
      <c r="A40" s="12"/>
      <c r="B40" s="12" t="s">
        <v>110</v>
      </c>
      <c r="C40" s="4">
        <v>42429</v>
      </c>
      <c r="D40" s="4">
        <v>42450</v>
      </c>
      <c r="E40" s="4">
        <v>43180</v>
      </c>
      <c r="F40" s="12" t="s">
        <v>98</v>
      </c>
      <c r="G40" s="12" t="s">
        <v>63</v>
      </c>
    </row>
    <row r="41" spans="1:7" ht="30" customHeight="1" x14ac:dyDescent="0.2">
      <c r="A41" s="12" t="s">
        <v>111</v>
      </c>
      <c r="B41" s="12" t="s">
        <v>112</v>
      </c>
      <c r="C41" s="4">
        <v>42429</v>
      </c>
      <c r="D41" s="4">
        <v>42458</v>
      </c>
      <c r="E41" s="4">
        <v>43919</v>
      </c>
      <c r="F41" s="12" t="s">
        <v>98</v>
      </c>
      <c r="G41" s="12" t="s">
        <v>63</v>
      </c>
    </row>
    <row r="42" spans="1:7" ht="30" customHeight="1" x14ac:dyDescent="0.2">
      <c r="A42" s="12"/>
      <c r="B42" s="12" t="s">
        <v>113</v>
      </c>
      <c r="C42" s="4">
        <v>42401</v>
      </c>
      <c r="D42" s="4">
        <v>42444</v>
      </c>
      <c r="E42" s="4">
        <v>44089</v>
      </c>
      <c r="F42" s="12" t="s">
        <v>98</v>
      </c>
      <c r="G42" s="12" t="s">
        <v>63</v>
      </c>
    </row>
    <row r="43" spans="1:7" ht="30" customHeight="1" x14ac:dyDescent="0.2">
      <c r="A43" s="12" t="s">
        <v>114</v>
      </c>
      <c r="B43" s="12" t="s">
        <v>115</v>
      </c>
      <c r="C43" s="4">
        <v>42401</v>
      </c>
      <c r="D43" s="4">
        <v>42445</v>
      </c>
      <c r="E43" s="4">
        <v>43906</v>
      </c>
      <c r="F43" s="12" t="s">
        <v>98</v>
      </c>
      <c r="G43" s="12" t="s">
        <v>63</v>
      </c>
    </row>
    <row r="44" spans="1:7" ht="30" customHeight="1" x14ac:dyDescent="0.2">
      <c r="A44" s="12"/>
      <c r="B44" s="12" t="s">
        <v>116</v>
      </c>
      <c r="C44" s="4">
        <v>42429</v>
      </c>
      <c r="D44" s="4">
        <v>42446</v>
      </c>
      <c r="E44" s="4">
        <v>43907</v>
      </c>
      <c r="F44" s="12" t="s">
        <v>98</v>
      </c>
      <c r="G44" s="12" t="s">
        <v>63</v>
      </c>
    </row>
    <row r="45" spans="1:7" ht="30" customHeight="1" x14ac:dyDescent="0.2">
      <c r="A45" s="12"/>
      <c r="B45" s="12" t="s">
        <v>117</v>
      </c>
      <c r="C45" s="4">
        <v>42429</v>
      </c>
      <c r="D45" s="4">
        <v>42446</v>
      </c>
      <c r="E45" s="4">
        <v>43541</v>
      </c>
      <c r="F45" s="12" t="s">
        <v>98</v>
      </c>
      <c r="G45" s="12" t="s">
        <v>63</v>
      </c>
    </row>
    <row r="46" spans="1:7" ht="30" customHeight="1" x14ac:dyDescent="0.2">
      <c r="A46" s="12" t="s">
        <v>118</v>
      </c>
      <c r="B46" s="12" t="s">
        <v>119</v>
      </c>
      <c r="C46" s="4">
        <v>42429</v>
      </c>
      <c r="D46" s="4">
        <v>42446</v>
      </c>
      <c r="E46" s="4">
        <v>43176</v>
      </c>
      <c r="F46" s="12" t="s">
        <v>98</v>
      </c>
      <c r="G46" s="12" t="s">
        <v>63</v>
      </c>
    </row>
    <row r="47" spans="1:7" ht="30" customHeight="1" x14ac:dyDescent="0.2">
      <c r="A47" s="12"/>
      <c r="B47" s="12" t="s">
        <v>120</v>
      </c>
      <c r="C47" s="4">
        <v>42429</v>
      </c>
      <c r="D47" s="4">
        <v>42457</v>
      </c>
      <c r="E47" s="4">
        <v>43187</v>
      </c>
      <c r="F47" s="12" t="s">
        <v>98</v>
      </c>
      <c r="G47" s="12" t="s">
        <v>63</v>
      </c>
    </row>
    <row r="48" spans="1:7" ht="30" customHeight="1" x14ac:dyDescent="0.2">
      <c r="A48" s="12"/>
      <c r="B48" s="12" t="s">
        <v>121</v>
      </c>
      <c r="C48" s="4">
        <v>41897</v>
      </c>
      <c r="D48" s="4">
        <v>42464</v>
      </c>
      <c r="E48" s="4">
        <v>45386</v>
      </c>
      <c r="F48" s="12" t="s">
        <v>98</v>
      </c>
      <c r="G48" s="12" t="s">
        <v>63</v>
      </c>
    </row>
    <row r="49" spans="1:7" ht="30" customHeight="1" x14ac:dyDescent="0.2">
      <c r="A49" s="12" t="s">
        <v>122</v>
      </c>
      <c r="B49" s="12" t="s">
        <v>123</v>
      </c>
      <c r="C49" s="4">
        <v>42429</v>
      </c>
      <c r="D49" s="4">
        <v>42464</v>
      </c>
      <c r="E49" s="4">
        <v>43559</v>
      </c>
      <c r="F49" s="12" t="s">
        <v>98</v>
      </c>
      <c r="G49" s="12" t="s">
        <v>63</v>
      </c>
    </row>
    <row r="50" spans="1:7" ht="30" customHeight="1" x14ac:dyDescent="0.2">
      <c r="A50" s="12"/>
      <c r="B50" s="12" t="s">
        <v>124</v>
      </c>
      <c r="C50" s="4">
        <v>42429</v>
      </c>
      <c r="D50" s="4">
        <v>42472</v>
      </c>
      <c r="E50" s="4">
        <v>43202</v>
      </c>
      <c r="F50" s="12" t="s">
        <v>98</v>
      </c>
      <c r="G50" s="12" t="s">
        <v>63</v>
      </c>
    </row>
    <row r="51" spans="1:7" ht="30" customHeight="1" x14ac:dyDescent="0.2">
      <c r="A51" s="12"/>
      <c r="B51" s="12" t="s">
        <v>125</v>
      </c>
      <c r="C51" s="4">
        <v>42429</v>
      </c>
      <c r="D51" s="4">
        <v>42458</v>
      </c>
      <c r="E51" s="4">
        <v>43372</v>
      </c>
      <c r="F51" s="12" t="s">
        <v>98</v>
      </c>
      <c r="G51" s="12" t="s">
        <v>63</v>
      </c>
    </row>
    <row r="52" spans="1:7" ht="30" customHeight="1" x14ac:dyDescent="0.2">
      <c r="A52" s="12"/>
      <c r="B52" s="12" t="s">
        <v>126</v>
      </c>
      <c r="C52" s="4">
        <v>42429</v>
      </c>
      <c r="D52" s="4">
        <v>42459</v>
      </c>
      <c r="E52" s="4">
        <v>43373</v>
      </c>
      <c r="F52" s="12" t="s">
        <v>98</v>
      </c>
      <c r="G52" s="12" t="s">
        <v>63</v>
      </c>
    </row>
    <row r="53" spans="1:7" ht="30" customHeight="1" x14ac:dyDescent="0.2">
      <c r="A53" s="12"/>
      <c r="B53" s="12" t="s">
        <v>127</v>
      </c>
      <c r="C53" s="4">
        <v>41897</v>
      </c>
      <c r="D53" s="4">
        <v>42464</v>
      </c>
      <c r="E53" s="4">
        <v>43925</v>
      </c>
      <c r="F53" s="12" t="s">
        <v>98</v>
      </c>
      <c r="G53" s="12" t="s">
        <v>63</v>
      </c>
    </row>
    <row r="54" spans="1:7" ht="30" customHeight="1" x14ac:dyDescent="0.2">
      <c r="A54" s="12"/>
      <c r="B54" s="12" t="s">
        <v>128</v>
      </c>
      <c r="C54" s="4">
        <v>41897</v>
      </c>
      <c r="D54" s="4">
        <v>42464</v>
      </c>
      <c r="E54" s="4">
        <v>43194</v>
      </c>
      <c r="F54" s="12" t="s">
        <v>98</v>
      </c>
      <c r="G54" s="12" t="s">
        <v>63</v>
      </c>
    </row>
    <row r="55" spans="1:7" ht="30" customHeight="1" x14ac:dyDescent="0.2">
      <c r="A55" s="12"/>
      <c r="B55" s="12" t="s">
        <v>129</v>
      </c>
      <c r="C55" s="4">
        <v>42429</v>
      </c>
      <c r="D55" s="4">
        <v>42464</v>
      </c>
      <c r="E55" s="4">
        <v>43925</v>
      </c>
      <c r="F55" s="12" t="s">
        <v>98</v>
      </c>
      <c r="G55" s="12" t="s">
        <v>63</v>
      </c>
    </row>
    <row r="56" spans="1:7" ht="30" customHeight="1" x14ac:dyDescent="0.2">
      <c r="A56" s="12"/>
      <c r="B56" s="12" t="s">
        <v>130</v>
      </c>
      <c r="C56" s="4">
        <v>42522</v>
      </c>
      <c r="D56" s="4">
        <v>42527</v>
      </c>
      <c r="E56" s="4">
        <v>43379</v>
      </c>
      <c r="F56" s="12" t="s">
        <v>98</v>
      </c>
      <c r="G56" s="12" t="s">
        <v>63</v>
      </c>
    </row>
    <row r="57" spans="1:7" ht="30" customHeight="1" x14ac:dyDescent="0.2">
      <c r="A57" s="12"/>
      <c r="B57" s="12" t="s">
        <v>130</v>
      </c>
      <c r="C57" s="4">
        <v>42522</v>
      </c>
      <c r="D57" s="4">
        <v>42527</v>
      </c>
      <c r="E57" s="4">
        <v>43379</v>
      </c>
      <c r="F57" s="12" t="s">
        <v>98</v>
      </c>
      <c r="G57" s="12" t="s">
        <v>63</v>
      </c>
    </row>
    <row r="58" spans="1:7" ht="30" customHeight="1" x14ac:dyDescent="0.2">
      <c r="A58" s="12"/>
      <c r="B58" s="12" t="s">
        <v>131</v>
      </c>
      <c r="C58" s="4">
        <v>42522</v>
      </c>
      <c r="D58" s="4">
        <v>42527</v>
      </c>
      <c r="E58" s="4">
        <v>43440</v>
      </c>
      <c r="F58" s="12" t="s">
        <v>98</v>
      </c>
      <c r="G58" s="12" t="s">
        <v>63</v>
      </c>
    </row>
    <row r="59" spans="1:7" ht="30" customHeight="1" x14ac:dyDescent="0.2">
      <c r="A59" s="12"/>
      <c r="B59" s="12" t="s">
        <v>132</v>
      </c>
      <c r="C59" s="4">
        <v>42522</v>
      </c>
      <c r="D59" s="4">
        <v>42527</v>
      </c>
      <c r="E59" s="4">
        <v>43257</v>
      </c>
      <c r="F59" s="12" t="s">
        <v>98</v>
      </c>
      <c r="G59" s="12" t="s">
        <v>63</v>
      </c>
    </row>
    <row r="60" spans="1:7" ht="30" customHeight="1" x14ac:dyDescent="0.2">
      <c r="A60" s="12"/>
      <c r="B60" s="12" t="s">
        <v>133</v>
      </c>
      <c r="C60" s="4">
        <v>42522</v>
      </c>
      <c r="D60" s="4">
        <v>42527</v>
      </c>
      <c r="E60" s="4">
        <v>43440</v>
      </c>
      <c r="F60" s="12" t="s">
        <v>98</v>
      </c>
      <c r="G60" s="12" t="s">
        <v>63</v>
      </c>
    </row>
    <row r="61" spans="1:7" ht="30" customHeight="1" x14ac:dyDescent="0.2">
      <c r="A61" s="12" t="s">
        <v>134</v>
      </c>
      <c r="B61" s="12" t="s">
        <v>135</v>
      </c>
      <c r="C61" s="4">
        <v>42545</v>
      </c>
      <c r="D61" s="4">
        <v>42551</v>
      </c>
      <c r="E61" s="4">
        <v>43403</v>
      </c>
      <c r="F61" s="12" t="s">
        <v>98</v>
      </c>
      <c r="G61" s="12" t="s">
        <v>63</v>
      </c>
    </row>
    <row r="62" spans="1:7" ht="30" customHeight="1" x14ac:dyDescent="0.2">
      <c r="A62" s="12" t="s">
        <v>134</v>
      </c>
      <c r="B62" s="12" t="s">
        <v>135</v>
      </c>
      <c r="C62" s="4">
        <v>42545</v>
      </c>
      <c r="D62" s="4">
        <v>42551</v>
      </c>
      <c r="E62" s="4">
        <v>43403</v>
      </c>
      <c r="F62" s="12" t="s">
        <v>98</v>
      </c>
      <c r="G62" s="12" t="s">
        <v>63</v>
      </c>
    </row>
    <row r="63" spans="1:7" ht="30" customHeight="1" x14ac:dyDescent="0.2">
      <c r="A63" s="12" t="s">
        <v>136</v>
      </c>
      <c r="B63" s="12" t="s">
        <v>137</v>
      </c>
      <c r="C63" s="4">
        <v>42545</v>
      </c>
      <c r="D63" s="4">
        <v>42551</v>
      </c>
      <c r="E63" s="4">
        <v>43464</v>
      </c>
      <c r="F63" s="12" t="s">
        <v>98</v>
      </c>
      <c r="G63" s="12" t="s">
        <v>63</v>
      </c>
    </row>
    <row r="64" spans="1:7" ht="30" customHeight="1" x14ac:dyDescent="0.2">
      <c r="A64" s="12"/>
      <c r="B64" s="12" t="s">
        <v>138</v>
      </c>
      <c r="C64" s="4">
        <v>42545</v>
      </c>
      <c r="D64" s="4">
        <v>42551</v>
      </c>
      <c r="E64" s="4">
        <v>43829</v>
      </c>
      <c r="F64" s="12" t="s">
        <v>98</v>
      </c>
      <c r="G64" s="12" t="s">
        <v>63</v>
      </c>
    </row>
    <row r="65" spans="1:7" ht="30" customHeight="1" x14ac:dyDescent="0.2">
      <c r="A65" s="12"/>
      <c r="B65" s="12" t="s">
        <v>139</v>
      </c>
      <c r="C65" s="4">
        <v>42545</v>
      </c>
      <c r="D65" s="4">
        <v>42552</v>
      </c>
      <c r="E65" s="4">
        <v>43466</v>
      </c>
      <c r="F65" s="12" t="s">
        <v>98</v>
      </c>
      <c r="G65" s="12" t="s">
        <v>63</v>
      </c>
    </row>
    <row r="66" spans="1:7" ht="30" customHeight="1" x14ac:dyDescent="0.2">
      <c r="A66" s="12"/>
      <c r="B66" s="12" t="s">
        <v>150</v>
      </c>
      <c r="C66" s="4">
        <v>41421</v>
      </c>
      <c r="D66" s="4">
        <v>41421</v>
      </c>
      <c r="E66" s="4">
        <v>43978</v>
      </c>
      <c r="F66" s="12" t="s">
        <v>98</v>
      </c>
      <c r="G66" s="12" t="s">
        <v>151</v>
      </c>
    </row>
    <row r="67" spans="1:7" ht="30" customHeight="1" x14ac:dyDescent="0.2">
      <c r="A67" s="12" t="s">
        <v>152</v>
      </c>
      <c r="B67" s="12" t="s">
        <v>153</v>
      </c>
      <c r="C67" s="4">
        <v>42768</v>
      </c>
      <c r="D67" s="4">
        <v>42731</v>
      </c>
      <c r="E67" s="4">
        <v>43096</v>
      </c>
      <c r="F67" s="12" t="s">
        <v>148</v>
      </c>
      <c r="G67" s="12" t="s">
        <v>154</v>
      </c>
    </row>
    <row r="68" spans="1:7" ht="30" customHeight="1" x14ac:dyDescent="0.2">
      <c r="A68" s="12"/>
      <c r="B68" s="12" t="s">
        <v>155</v>
      </c>
      <c r="C68" s="4">
        <v>42706</v>
      </c>
      <c r="D68" s="4">
        <v>42706</v>
      </c>
      <c r="E68" s="4">
        <v>43253</v>
      </c>
      <c r="F68" s="12" t="s">
        <v>98</v>
      </c>
      <c r="G68" s="12" t="s">
        <v>156</v>
      </c>
    </row>
    <row r="69" spans="1:7" ht="30" customHeight="1" x14ac:dyDescent="0.2">
      <c r="A69" s="12"/>
      <c r="B69" s="12" t="s">
        <v>157</v>
      </c>
      <c r="C69" s="4">
        <v>42706</v>
      </c>
      <c r="D69" s="4">
        <v>42706</v>
      </c>
      <c r="E69" s="4">
        <v>43253</v>
      </c>
      <c r="F69" s="12" t="s">
        <v>98</v>
      </c>
      <c r="G69" s="12" t="s">
        <v>156</v>
      </c>
    </row>
    <row r="70" spans="1:7" ht="30" customHeight="1" x14ac:dyDescent="0.2">
      <c r="A70" s="12"/>
      <c r="B70" s="12" t="s">
        <v>175</v>
      </c>
      <c r="C70" s="4">
        <v>41949</v>
      </c>
      <c r="D70" s="4">
        <v>41949</v>
      </c>
      <c r="E70" s="4">
        <v>44141</v>
      </c>
      <c r="F70" s="12" t="s">
        <v>98</v>
      </c>
      <c r="G70" s="12" t="s">
        <v>176</v>
      </c>
    </row>
    <row r="71" spans="1:7" ht="30" customHeight="1" x14ac:dyDescent="0.2">
      <c r="A71" s="12" t="s">
        <v>177</v>
      </c>
      <c r="B71" s="12" t="s">
        <v>178</v>
      </c>
      <c r="C71" s="4">
        <v>42900</v>
      </c>
      <c r="D71" s="4">
        <v>41729</v>
      </c>
      <c r="E71" s="4">
        <v>43555</v>
      </c>
      <c r="F71" s="12" t="s">
        <v>98</v>
      </c>
      <c r="G71" s="12" t="s">
        <v>167</v>
      </c>
    </row>
    <row r="72" spans="1:7" ht="30" customHeight="1" x14ac:dyDescent="0.2">
      <c r="A72" s="12" t="s">
        <v>179</v>
      </c>
      <c r="B72" s="12" t="s">
        <v>180</v>
      </c>
      <c r="C72" s="4">
        <v>42900</v>
      </c>
      <c r="D72" s="4">
        <v>41717</v>
      </c>
      <c r="E72" s="4">
        <v>43543</v>
      </c>
      <c r="F72" s="12" t="s">
        <v>98</v>
      </c>
      <c r="G72" s="12" t="s">
        <v>167</v>
      </c>
    </row>
    <row r="73" spans="1:7" ht="30" customHeight="1" x14ac:dyDescent="0.2">
      <c r="A73" s="12" t="s">
        <v>181</v>
      </c>
      <c r="B73" s="12" t="s">
        <v>182</v>
      </c>
      <c r="C73" s="4">
        <v>42900</v>
      </c>
      <c r="D73" s="4">
        <v>41257</v>
      </c>
      <c r="E73" s="4">
        <v>43083</v>
      </c>
      <c r="F73" s="12" t="s">
        <v>98</v>
      </c>
      <c r="G73" s="12" t="s">
        <v>167</v>
      </c>
    </row>
    <row r="74" spans="1:7" ht="30" customHeight="1" x14ac:dyDescent="0.2">
      <c r="A74" s="12" t="s">
        <v>183</v>
      </c>
      <c r="B74" s="12" t="s">
        <v>184</v>
      </c>
      <c r="C74" s="4">
        <v>42900</v>
      </c>
      <c r="D74" s="4">
        <v>41382</v>
      </c>
      <c r="E74" s="4">
        <v>43208</v>
      </c>
      <c r="F74" s="12" t="s">
        <v>98</v>
      </c>
      <c r="G74" s="12" t="s">
        <v>167</v>
      </c>
    </row>
    <row r="75" spans="1:7" ht="30" customHeight="1" x14ac:dyDescent="0.2">
      <c r="A75" s="12" t="s">
        <v>185</v>
      </c>
      <c r="B75" s="12" t="s">
        <v>186</v>
      </c>
      <c r="C75" s="4">
        <v>42907</v>
      </c>
      <c r="D75" s="4">
        <v>42031</v>
      </c>
      <c r="E75" s="4">
        <v>43492</v>
      </c>
      <c r="F75" s="12" t="s">
        <v>98</v>
      </c>
      <c r="G75" s="12" t="s">
        <v>167</v>
      </c>
    </row>
    <row r="76" spans="1:7" ht="30" customHeight="1" x14ac:dyDescent="0.2">
      <c r="A76" s="12" t="s">
        <v>187</v>
      </c>
      <c r="B76" s="12" t="s">
        <v>188</v>
      </c>
      <c r="C76" s="4">
        <v>42494</v>
      </c>
      <c r="D76" s="4">
        <v>42494</v>
      </c>
      <c r="E76" s="4">
        <v>43589</v>
      </c>
      <c r="F76" s="12" t="s">
        <v>98</v>
      </c>
      <c r="G76" s="12" t="s">
        <v>189</v>
      </c>
    </row>
    <row r="77" spans="1:7" ht="30" customHeight="1" x14ac:dyDescent="0.2">
      <c r="A77" s="12" t="s">
        <v>190</v>
      </c>
      <c r="B77" s="12" t="s">
        <v>191</v>
      </c>
      <c r="C77" s="4">
        <v>42787</v>
      </c>
      <c r="D77" s="4">
        <v>42845</v>
      </c>
      <c r="E77" s="4">
        <v>43941</v>
      </c>
      <c r="F77" s="12" t="s">
        <v>192</v>
      </c>
      <c r="G77" s="12" t="s">
        <v>192</v>
      </c>
    </row>
    <row r="78" spans="1:7" ht="30" customHeight="1" x14ac:dyDescent="0.2">
      <c r="A78" s="12" t="s">
        <v>190</v>
      </c>
      <c r="B78" s="12" t="s">
        <v>191</v>
      </c>
      <c r="C78" s="4">
        <v>42734</v>
      </c>
      <c r="D78" s="4">
        <v>42758</v>
      </c>
      <c r="E78" s="4">
        <v>43488</v>
      </c>
      <c r="F78" s="12" t="s">
        <v>193</v>
      </c>
      <c r="G78" s="12" t="s">
        <v>194</v>
      </c>
    </row>
    <row r="79" spans="1:7" ht="30" customHeight="1" x14ac:dyDescent="0.2">
      <c r="A79" s="12" t="s">
        <v>190</v>
      </c>
      <c r="B79" s="12" t="s">
        <v>191</v>
      </c>
      <c r="C79" s="4">
        <v>42843</v>
      </c>
      <c r="D79" s="4">
        <v>42916</v>
      </c>
      <c r="E79" s="4">
        <v>44012</v>
      </c>
      <c r="F79" s="12" t="s">
        <v>195</v>
      </c>
      <c r="G79" s="12" t="s">
        <v>196</v>
      </c>
    </row>
    <row r="80" spans="1:7" ht="30" customHeight="1" x14ac:dyDescent="0.2">
      <c r="A80" s="12" t="s">
        <v>197</v>
      </c>
      <c r="B80" s="12" t="s">
        <v>198</v>
      </c>
      <c r="C80" s="4">
        <v>42907</v>
      </c>
      <c r="D80" s="4">
        <v>41921</v>
      </c>
      <c r="E80" s="4">
        <v>43199</v>
      </c>
      <c r="F80" s="12" t="s">
        <v>98</v>
      </c>
      <c r="G80" s="12" t="s">
        <v>167</v>
      </c>
    </row>
    <row r="81" spans="1:7" ht="30" customHeight="1" x14ac:dyDescent="0.2">
      <c r="A81" s="12" t="s">
        <v>199</v>
      </c>
      <c r="B81" s="12" t="s">
        <v>200</v>
      </c>
      <c r="C81" s="4">
        <v>42907</v>
      </c>
      <c r="D81" s="4">
        <v>41474</v>
      </c>
      <c r="E81" s="4">
        <v>43300</v>
      </c>
      <c r="F81" s="12" t="s">
        <v>98</v>
      </c>
      <c r="G81" s="12" t="s">
        <v>167</v>
      </c>
    </row>
    <row r="82" spans="1:7" ht="30" customHeight="1" x14ac:dyDescent="0.2">
      <c r="A82" s="12" t="s">
        <v>201</v>
      </c>
      <c r="B82" s="12" t="s">
        <v>202</v>
      </c>
      <c r="C82" s="4">
        <v>42907</v>
      </c>
      <c r="D82" s="4">
        <v>41957</v>
      </c>
      <c r="E82" s="4">
        <v>43783</v>
      </c>
      <c r="F82" s="12" t="s">
        <v>98</v>
      </c>
      <c r="G82" s="12" t="s">
        <v>167</v>
      </c>
    </row>
    <row r="83" spans="1:7" ht="30" customHeight="1" x14ac:dyDescent="0.2">
      <c r="A83" s="12" t="s">
        <v>203</v>
      </c>
      <c r="B83" s="12" t="s">
        <v>204</v>
      </c>
      <c r="C83" s="4">
        <v>42907</v>
      </c>
      <c r="D83" s="4">
        <v>41894</v>
      </c>
      <c r="E83" s="4">
        <v>43171</v>
      </c>
      <c r="F83" s="12" t="s">
        <v>98</v>
      </c>
      <c r="G83" s="12" t="s">
        <v>167</v>
      </c>
    </row>
    <row r="84" spans="1:7" ht="30" customHeight="1" x14ac:dyDescent="0.2">
      <c r="A84" s="12" t="s">
        <v>205</v>
      </c>
      <c r="B84" s="12" t="s">
        <v>206</v>
      </c>
      <c r="C84" s="4">
        <v>42907</v>
      </c>
      <c r="D84" s="4">
        <v>41957</v>
      </c>
      <c r="E84" s="4">
        <v>43783</v>
      </c>
      <c r="F84" s="12" t="s">
        <v>98</v>
      </c>
      <c r="G84" s="12" t="s">
        <v>167</v>
      </c>
    </row>
    <row r="85" spans="1:7" ht="30" customHeight="1" x14ac:dyDescent="0.2">
      <c r="A85" s="12"/>
      <c r="B85" s="12" t="s">
        <v>207</v>
      </c>
      <c r="C85" s="4">
        <v>42767</v>
      </c>
      <c r="D85" s="4">
        <v>42821</v>
      </c>
      <c r="E85" s="4">
        <v>43551</v>
      </c>
      <c r="F85" s="12" t="s">
        <v>208</v>
      </c>
      <c r="G85" s="12" t="s">
        <v>208</v>
      </c>
    </row>
    <row r="86" spans="1:7" ht="30" customHeight="1" x14ac:dyDescent="0.2">
      <c r="A86" s="12"/>
      <c r="B86" s="12" t="s">
        <v>209</v>
      </c>
      <c r="C86" s="4">
        <v>42083</v>
      </c>
      <c r="D86" s="4">
        <v>42170</v>
      </c>
      <c r="E86" s="4">
        <v>43265</v>
      </c>
      <c r="F86" s="12" t="s">
        <v>210</v>
      </c>
      <c r="G86" s="12" t="s">
        <v>211</v>
      </c>
    </row>
    <row r="87" spans="1:7" ht="30" customHeight="1" x14ac:dyDescent="0.2">
      <c r="A87" s="12" t="s">
        <v>212</v>
      </c>
      <c r="B87" s="12" t="s">
        <v>213</v>
      </c>
      <c r="C87" s="4">
        <v>42944</v>
      </c>
      <c r="D87" s="4">
        <v>42058</v>
      </c>
      <c r="E87" s="4">
        <v>43519</v>
      </c>
      <c r="F87" s="12" t="s">
        <v>98</v>
      </c>
      <c r="G87" s="12" t="s">
        <v>167</v>
      </c>
    </row>
    <row r="88" spans="1:7" ht="30" customHeight="1" x14ac:dyDescent="0.2">
      <c r="A88" s="12" t="s">
        <v>214</v>
      </c>
      <c r="B88" s="12" t="s">
        <v>215</v>
      </c>
      <c r="C88" s="4">
        <v>42944</v>
      </c>
      <c r="D88" s="4">
        <v>42058</v>
      </c>
      <c r="E88" s="4">
        <v>43154</v>
      </c>
      <c r="F88" s="12" t="s">
        <v>98</v>
      </c>
      <c r="G88" s="12" t="s">
        <v>167</v>
      </c>
    </row>
    <row r="89" spans="1:7" ht="30" customHeight="1" x14ac:dyDescent="0.2">
      <c r="A89" s="12" t="s">
        <v>216</v>
      </c>
      <c r="B89" s="12" t="s">
        <v>217</v>
      </c>
      <c r="C89" s="4">
        <v>42944</v>
      </c>
      <c r="D89" s="4">
        <v>41781</v>
      </c>
      <c r="E89" s="4">
        <v>43153</v>
      </c>
      <c r="F89" s="12" t="s">
        <v>98</v>
      </c>
      <c r="G89" s="12" t="s">
        <v>167</v>
      </c>
    </row>
    <row r="90" spans="1:7" ht="30" customHeight="1" x14ac:dyDescent="0.2">
      <c r="A90" s="12" t="s">
        <v>218</v>
      </c>
      <c r="B90" s="12" t="s">
        <v>219</v>
      </c>
      <c r="C90" s="4">
        <v>42944</v>
      </c>
      <c r="D90" s="4">
        <v>41802</v>
      </c>
      <c r="E90" s="4">
        <v>43263</v>
      </c>
      <c r="F90" s="12" t="s">
        <v>98</v>
      </c>
      <c r="G90" s="12" t="s">
        <v>167</v>
      </c>
    </row>
    <row r="91" spans="1:7" ht="30" customHeight="1" x14ac:dyDescent="0.2">
      <c r="A91" s="12" t="s">
        <v>220</v>
      </c>
      <c r="B91" s="12" t="s">
        <v>221</v>
      </c>
      <c r="C91" s="4">
        <v>42944</v>
      </c>
      <c r="D91" s="4">
        <v>41444</v>
      </c>
      <c r="E91" s="4">
        <v>43270</v>
      </c>
      <c r="F91" s="12" t="s">
        <v>98</v>
      </c>
      <c r="G91" s="12" t="s">
        <v>167</v>
      </c>
    </row>
    <row r="92" spans="1:7" ht="30" customHeight="1" x14ac:dyDescent="0.2">
      <c r="A92" s="12" t="s">
        <v>220</v>
      </c>
      <c r="B92" s="12" t="s">
        <v>221</v>
      </c>
      <c r="C92" s="4">
        <v>42944</v>
      </c>
      <c r="D92" s="4">
        <v>41779</v>
      </c>
      <c r="E92" s="4">
        <v>43605</v>
      </c>
      <c r="F92" s="12" t="s">
        <v>98</v>
      </c>
      <c r="G92" s="12" t="s">
        <v>167</v>
      </c>
    </row>
    <row r="93" spans="1:7" ht="30" customHeight="1" x14ac:dyDescent="0.2">
      <c r="A93" s="12" t="s">
        <v>222</v>
      </c>
      <c r="B93" s="12" t="s">
        <v>223</v>
      </c>
      <c r="C93" s="4">
        <v>42944</v>
      </c>
      <c r="D93" s="4">
        <v>41366</v>
      </c>
      <c r="E93" s="4">
        <v>43192</v>
      </c>
      <c r="F93" s="12" t="s">
        <v>98</v>
      </c>
      <c r="G93" s="12" t="s">
        <v>167</v>
      </c>
    </row>
    <row r="94" spans="1:7" ht="30" customHeight="1" x14ac:dyDescent="0.2">
      <c r="A94" s="12" t="s">
        <v>224</v>
      </c>
      <c r="B94" s="12" t="s">
        <v>225</v>
      </c>
      <c r="C94" s="4">
        <v>42944</v>
      </c>
      <c r="D94" s="4">
        <v>41647</v>
      </c>
      <c r="E94" s="4">
        <v>43108</v>
      </c>
      <c r="F94" s="12" t="s">
        <v>98</v>
      </c>
      <c r="G94" s="12" t="s">
        <v>167</v>
      </c>
    </row>
    <row r="95" spans="1:7" ht="30" customHeight="1" x14ac:dyDescent="0.2">
      <c r="A95" s="12" t="s">
        <v>226</v>
      </c>
      <c r="B95" s="12" t="s">
        <v>227</v>
      </c>
      <c r="C95" s="4">
        <v>42558</v>
      </c>
      <c r="D95" s="4">
        <v>42558</v>
      </c>
      <c r="E95" s="4">
        <v>44747</v>
      </c>
      <c r="F95" s="12" t="s">
        <v>98</v>
      </c>
      <c r="G95" s="12" t="s">
        <v>228</v>
      </c>
    </row>
    <row r="96" spans="1:7" ht="30" customHeight="1" x14ac:dyDescent="0.2">
      <c r="A96" s="12" t="s">
        <v>337</v>
      </c>
      <c r="B96" s="12" t="s">
        <v>338</v>
      </c>
      <c r="C96" s="4">
        <v>43004</v>
      </c>
      <c r="D96" s="4">
        <v>42114</v>
      </c>
      <c r="E96" s="4">
        <v>43941</v>
      </c>
      <c r="F96" s="12" t="s">
        <v>98</v>
      </c>
      <c r="G96" s="12" t="s">
        <v>167</v>
      </c>
    </row>
    <row r="97" spans="1:7" ht="30" customHeight="1" x14ac:dyDescent="0.2">
      <c r="A97" s="12" t="s">
        <v>339</v>
      </c>
      <c r="B97" s="12" t="s">
        <v>340</v>
      </c>
      <c r="C97" s="4">
        <v>43004</v>
      </c>
      <c r="D97" s="4">
        <v>42065</v>
      </c>
      <c r="E97" s="4">
        <v>43892</v>
      </c>
      <c r="F97" s="12" t="s">
        <v>98</v>
      </c>
      <c r="G97" s="12" t="s">
        <v>167</v>
      </c>
    </row>
    <row r="98" spans="1:7" ht="30" customHeight="1" x14ac:dyDescent="0.2">
      <c r="A98" s="12" t="s">
        <v>341</v>
      </c>
      <c r="B98" s="12" t="s">
        <v>342</v>
      </c>
      <c r="C98" s="4">
        <v>43004</v>
      </c>
      <c r="D98" s="4">
        <v>42195</v>
      </c>
      <c r="E98" s="4">
        <v>43200</v>
      </c>
      <c r="F98" s="12" t="s">
        <v>98</v>
      </c>
      <c r="G98" s="12" t="s">
        <v>167</v>
      </c>
    </row>
    <row r="99" spans="1:7" ht="30" customHeight="1" x14ac:dyDescent="0.2">
      <c r="A99" s="12" t="s">
        <v>343</v>
      </c>
      <c r="B99" s="12" t="s">
        <v>344</v>
      </c>
      <c r="C99" s="4">
        <v>43004</v>
      </c>
      <c r="D99" s="4">
        <v>42093</v>
      </c>
      <c r="E99" s="4">
        <v>43920</v>
      </c>
      <c r="F99" s="12" t="s">
        <v>98</v>
      </c>
      <c r="G99" s="12" t="s">
        <v>167</v>
      </c>
    </row>
    <row r="100" spans="1:7" ht="30" customHeight="1" x14ac:dyDescent="0.2">
      <c r="A100" s="12" t="s">
        <v>345</v>
      </c>
      <c r="B100" s="12" t="s">
        <v>346</v>
      </c>
      <c r="C100" s="4">
        <v>43004</v>
      </c>
      <c r="D100" s="4">
        <v>42195</v>
      </c>
      <c r="E100" s="4">
        <v>43200</v>
      </c>
      <c r="F100" s="12" t="s">
        <v>98</v>
      </c>
      <c r="G100" s="12" t="s">
        <v>167</v>
      </c>
    </row>
    <row r="101" spans="1:7" ht="30" customHeight="1" x14ac:dyDescent="0.2">
      <c r="A101" s="12"/>
      <c r="B101" s="12" t="s">
        <v>347</v>
      </c>
      <c r="C101" s="4">
        <v>43004</v>
      </c>
      <c r="D101" s="4">
        <v>41732</v>
      </c>
      <c r="E101" s="4">
        <v>43558</v>
      </c>
      <c r="F101" s="12" t="s">
        <v>98</v>
      </c>
      <c r="G101" s="12" t="s">
        <v>167</v>
      </c>
    </row>
    <row r="102" spans="1:7" ht="30" customHeight="1" x14ac:dyDescent="0.2">
      <c r="A102" s="12" t="s">
        <v>348</v>
      </c>
      <c r="B102" s="12" t="s">
        <v>349</v>
      </c>
      <c r="C102" s="4">
        <v>43004</v>
      </c>
      <c r="D102" s="4">
        <v>42040</v>
      </c>
      <c r="E102" s="4">
        <v>43866</v>
      </c>
      <c r="F102" s="12" t="s">
        <v>98</v>
      </c>
      <c r="G102" s="12" t="s">
        <v>167</v>
      </c>
    </row>
    <row r="103" spans="1:7" ht="30" customHeight="1" x14ac:dyDescent="0.2">
      <c r="A103" s="12" t="s">
        <v>350</v>
      </c>
      <c r="B103" s="12" t="s">
        <v>351</v>
      </c>
      <c r="C103" s="4">
        <v>43042</v>
      </c>
      <c r="D103" s="4">
        <v>41360</v>
      </c>
      <c r="E103" s="4">
        <v>43186</v>
      </c>
      <c r="F103" s="12" t="s">
        <v>98</v>
      </c>
      <c r="G103" s="12" t="s">
        <v>167</v>
      </c>
    </row>
    <row r="104" spans="1:7" ht="30" customHeight="1" x14ac:dyDescent="0.2">
      <c r="A104" s="12" t="s">
        <v>352</v>
      </c>
      <c r="B104" s="12" t="s">
        <v>353</v>
      </c>
      <c r="C104" s="4">
        <v>43042</v>
      </c>
      <c r="D104" s="4">
        <v>42185</v>
      </c>
      <c r="E104" s="4">
        <v>43464</v>
      </c>
      <c r="F104" s="12" t="s">
        <v>98</v>
      </c>
      <c r="G104" s="12" t="s">
        <v>167</v>
      </c>
    </row>
    <row r="105" spans="1:7" ht="30" customHeight="1" x14ac:dyDescent="0.2">
      <c r="A105" s="12" t="s">
        <v>354</v>
      </c>
      <c r="B105" s="12" t="s">
        <v>355</v>
      </c>
      <c r="C105" s="4">
        <v>43042</v>
      </c>
      <c r="D105" s="4">
        <v>42188</v>
      </c>
      <c r="E105" s="4">
        <v>43558</v>
      </c>
      <c r="F105" s="12" t="s">
        <v>98</v>
      </c>
      <c r="G105" s="12" t="s">
        <v>167</v>
      </c>
    </row>
    <row r="106" spans="1:7" ht="30" customHeight="1" x14ac:dyDescent="0.2">
      <c r="A106" s="12" t="s">
        <v>356</v>
      </c>
      <c r="B106" s="12" t="s">
        <v>357</v>
      </c>
      <c r="C106" s="4">
        <v>43052</v>
      </c>
      <c r="D106" s="4">
        <v>42079</v>
      </c>
      <c r="E106" s="4">
        <v>43906</v>
      </c>
      <c r="F106" s="12" t="s">
        <v>98</v>
      </c>
      <c r="G106" s="12" t="s">
        <v>167</v>
      </c>
    </row>
    <row r="107" spans="1:7" ht="30" customHeight="1" x14ac:dyDescent="0.2">
      <c r="A107" s="12" t="s">
        <v>358</v>
      </c>
      <c r="B107" s="12" t="s">
        <v>359</v>
      </c>
      <c r="C107" s="4">
        <v>43052</v>
      </c>
      <c r="D107" s="4">
        <v>42100</v>
      </c>
      <c r="E107" s="4">
        <v>43196</v>
      </c>
      <c r="F107" s="12" t="s">
        <v>98</v>
      </c>
      <c r="G107" s="12" t="s">
        <v>167</v>
      </c>
    </row>
    <row r="108" spans="1:7" ht="30" customHeight="1" x14ac:dyDescent="0.2">
      <c r="A108" s="12" t="s">
        <v>360</v>
      </c>
      <c r="B108" s="12" t="s">
        <v>361</v>
      </c>
      <c r="C108" s="4">
        <v>43052</v>
      </c>
      <c r="D108" s="4">
        <v>42134</v>
      </c>
      <c r="E108" s="4">
        <v>43961</v>
      </c>
      <c r="F108" s="12" t="s">
        <v>98</v>
      </c>
      <c r="G108" s="12" t="s">
        <v>167</v>
      </c>
    </row>
    <row r="109" spans="1:7" ht="30" customHeight="1" x14ac:dyDescent="0.2">
      <c r="A109" s="12" t="s">
        <v>362</v>
      </c>
      <c r="B109" s="12" t="s">
        <v>363</v>
      </c>
      <c r="C109" s="4">
        <v>43052</v>
      </c>
      <c r="D109" s="4">
        <v>42137</v>
      </c>
      <c r="E109" s="4">
        <v>43964</v>
      </c>
      <c r="F109" s="12" t="s">
        <v>98</v>
      </c>
      <c r="G109" s="12" t="s">
        <v>167</v>
      </c>
    </row>
    <row r="110" spans="1:7" ht="30" customHeight="1" x14ac:dyDescent="0.2">
      <c r="A110" s="12" t="s">
        <v>364</v>
      </c>
      <c r="B110" s="12" t="s">
        <v>365</v>
      </c>
      <c r="C110" s="4">
        <v>43052</v>
      </c>
      <c r="D110" s="4">
        <v>41912</v>
      </c>
      <c r="E110" s="4">
        <v>43738</v>
      </c>
      <c r="F110" s="12" t="s">
        <v>98</v>
      </c>
      <c r="G110" s="12" t="s">
        <v>167</v>
      </c>
    </row>
    <row r="111" spans="1:7" ht="30" customHeight="1" x14ac:dyDescent="0.2">
      <c r="A111" s="12" t="s">
        <v>366</v>
      </c>
      <c r="B111" s="12" t="s">
        <v>367</v>
      </c>
      <c r="C111" s="4">
        <v>43052</v>
      </c>
      <c r="D111" s="4">
        <v>42067</v>
      </c>
      <c r="E111" s="4">
        <v>43163</v>
      </c>
      <c r="F111" s="12" t="s">
        <v>98</v>
      </c>
      <c r="G111" s="12" t="s">
        <v>167</v>
      </c>
    </row>
    <row r="112" spans="1:7" ht="30" customHeight="1" x14ac:dyDescent="0.2">
      <c r="A112" s="12" t="s">
        <v>368</v>
      </c>
      <c r="B112" s="12" t="s">
        <v>369</v>
      </c>
      <c r="C112" s="4">
        <v>43062</v>
      </c>
      <c r="D112" s="4">
        <v>42074</v>
      </c>
      <c r="E112" s="4">
        <v>43170</v>
      </c>
      <c r="F112" s="12" t="s">
        <v>98</v>
      </c>
      <c r="G112" s="12" t="s">
        <v>167</v>
      </c>
    </row>
    <row r="113" spans="1:7" ht="30" customHeight="1" x14ac:dyDescent="0.2">
      <c r="A113" s="12" t="s">
        <v>370</v>
      </c>
      <c r="B113" s="12" t="s">
        <v>371</v>
      </c>
      <c r="C113" s="4">
        <v>43062</v>
      </c>
      <c r="D113" s="4">
        <v>42214</v>
      </c>
      <c r="E113" s="4">
        <v>43494</v>
      </c>
      <c r="F113" s="12" t="s">
        <v>98</v>
      </c>
      <c r="G113" s="12" t="s">
        <v>167</v>
      </c>
    </row>
    <row r="114" spans="1:7" ht="32" x14ac:dyDescent="0.2">
      <c r="A114" s="12" t="s">
        <v>372</v>
      </c>
      <c r="B114" s="12" t="s">
        <v>373</v>
      </c>
      <c r="C114" s="4">
        <v>43062</v>
      </c>
      <c r="D114" s="4">
        <v>42193</v>
      </c>
      <c r="E114" s="4">
        <v>43473</v>
      </c>
      <c r="F114" s="12" t="s">
        <v>98</v>
      </c>
      <c r="G114" s="12" t="s">
        <v>167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"/>
  <sheetViews>
    <sheetView topLeftCell="D1" zoomScale="80" zoomScaleNormal="80" workbookViewId="0">
      <selection activeCell="B32" sqref="B32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525</v>
      </c>
      <c r="B1" s="38"/>
    </row>
    <row r="6" spans="1:16" s="2" customFormat="1" ht="30" customHeight="1" x14ac:dyDescent="0.2">
      <c r="A6" s="2" t="s">
        <v>0</v>
      </c>
      <c r="B6" s="2" t="s">
        <v>1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2" t="s">
        <v>5</v>
      </c>
      <c r="M6" s="2" t="s">
        <v>12</v>
      </c>
      <c r="N6" s="2" t="s">
        <v>13</v>
      </c>
      <c r="O6" s="2" t="s">
        <v>10</v>
      </c>
      <c r="P6" s="2" t="s">
        <v>11</v>
      </c>
    </row>
    <row r="7" spans="1:16" ht="30" customHeight="1" x14ac:dyDescent="0.2">
      <c r="A7" s="12" t="s">
        <v>237</v>
      </c>
      <c r="B7" s="1" t="s">
        <v>238</v>
      </c>
      <c r="C7" s="2" t="s">
        <v>4</v>
      </c>
      <c r="D7" s="2" t="s">
        <v>3</v>
      </c>
      <c r="E7" s="3">
        <v>13927.69</v>
      </c>
      <c r="F7" s="3">
        <v>16852.5</v>
      </c>
      <c r="G7" s="4"/>
      <c r="H7" s="4"/>
      <c r="I7" s="4"/>
      <c r="J7" s="4"/>
      <c r="K7" s="16">
        <v>1</v>
      </c>
      <c r="L7" s="2" t="s">
        <v>239</v>
      </c>
      <c r="M7" s="3">
        <v>13927.69</v>
      </c>
      <c r="N7" s="3">
        <v>16852.5</v>
      </c>
      <c r="O7" s="4" t="s">
        <v>240</v>
      </c>
      <c r="P7" s="2" t="s">
        <v>241</v>
      </c>
    </row>
    <row r="8" spans="1:16" ht="30" customHeight="1" x14ac:dyDescent="0.2">
      <c r="A8" s="12" t="s">
        <v>242</v>
      </c>
      <c r="B8" s="1" t="s">
        <v>243</v>
      </c>
      <c r="C8" s="2" t="s">
        <v>4</v>
      </c>
      <c r="D8" s="2" t="s">
        <v>3</v>
      </c>
      <c r="E8" s="3">
        <v>7282</v>
      </c>
      <c r="F8" s="3">
        <v>8811.2199999999993</v>
      </c>
      <c r="G8" s="4"/>
      <c r="H8" s="4"/>
      <c r="I8" s="4"/>
      <c r="J8" s="4"/>
      <c r="K8" s="16">
        <v>1</v>
      </c>
      <c r="L8" s="2" t="s">
        <v>145</v>
      </c>
      <c r="M8" s="3">
        <v>7282</v>
      </c>
      <c r="N8" s="3">
        <v>8811.2199999999993</v>
      </c>
      <c r="O8" s="4" t="s">
        <v>244</v>
      </c>
      <c r="P8" s="2" t="s">
        <v>241</v>
      </c>
    </row>
    <row r="9" spans="1:16" ht="30" customHeight="1" x14ac:dyDescent="0.2">
      <c r="A9" s="12" t="s">
        <v>245</v>
      </c>
      <c r="B9" s="1" t="s">
        <v>246</v>
      </c>
      <c r="C9" s="2" t="s">
        <v>4</v>
      </c>
      <c r="D9" s="2" t="s">
        <v>3</v>
      </c>
      <c r="E9" s="3">
        <v>10080.15</v>
      </c>
      <c r="F9" s="3">
        <v>12196.98</v>
      </c>
      <c r="G9" s="4"/>
      <c r="H9" s="4"/>
      <c r="I9" s="4"/>
      <c r="J9" s="4"/>
      <c r="K9" s="16">
        <v>1</v>
      </c>
      <c r="L9" s="2" t="s">
        <v>247</v>
      </c>
      <c r="M9" s="3">
        <v>10080.15</v>
      </c>
      <c r="N9" s="3">
        <v>12196.98</v>
      </c>
      <c r="O9" s="4" t="s">
        <v>248</v>
      </c>
      <c r="P9" s="2" t="s">
        <v>241</v>
      </c>
    </row>
    <row r="10" spans="1:16" ht="30" customHeight="1" x14ac:dyDescent="0.2">
      <c r="A10" s="12" t="s">
        <v>249</v>
      </c>
      <c r="B10" s="1" t="s">
        <v>250</v>
      </c>
      <c r="C10" s="2" t="s">
        <v>4</v>
      </c>
      <c r="D10" s="2" t="s">
        <v>3</v>
      </c>
      <c r="E10" s="3">
        <v>9000</v>
      </c>
      <c r="F10" s="3">
        <v>10890</v>
      </c>
      <c r="G10" s="4"/>
      <c r="H10" s="4"/>
      <c r="I10" s="4"/>
      <c r="J10" s="4"/>
      <c r="K10" s="16">
        <v>1</v>
      </c>
      <c r="L10" s="2" t="s">
        <v>251</v>
      </c>
      <c r="M10" s="3">
        <v>9000</v>
      </c>
      <c r="N10" s="3">
        <v>10890</v>
      </c>
      <c r="O10" s="4" t="s">
        <v>252</v>
      </c>
      <c r="P10" s="2" t="s">
        <v>241</v>
      </c>
    </row>
    <row r="11" spans="1:16" ht="30" customHeight="1" x14ac:dyDescent="0.2">
      <c r="A11" s="12" t="s">
        <v>253</v>
      </c>
      <c r="B11" s="1" t="s">
        <v>254</v>
      </c>
      <c r="C11" s="2" t="s">
        <v>4</v>
      </c>
      <c r="D11" s="2" t="s">
        <v>3</v>
      </c>
      <c r="E11" s="3">
        <v>12000</v>
      </c>
      <c r="F11" s="3">
        <v>14520</v>
      </c>
      <c r="G11" s="4"/>
      <c r="H11" s="4"/>
      <c r="I11" s="4"/>
      <c r="J11" s="4"/>
      <c r="K11" s="16">
        <v>1</v>
      </c>
      <c r="L11" s="2" t="s">
        <v>251</v>
      </c>
      <c r="M11" s="3">
        <v>12000</v>
      </c>
      <c r="N11" s="3">
        <v>14520</v>
      </c>
      <c r="O11" s="4" t="s">
        <v>252</v>
      </c>
      <c r="P11" s="2" t="s">
        <v>241</v>
      </c>
    </row>
    <row r="12" spans="1:16" ht="30" customHeight="1" x14ac:dyDescent="0.2">
      <c r="A12" s="12" t="s">
        <v>255</v>
      </c>
      <c r="B12" s="1" t="s">
        <v>256</v>
      </c>
      <c r="C12" s="2" t="s">
        <v>4</v>
      </c>
      <c r="D12" s="2" t="s">
        <v>2</v>
      </c>
      <c r="E12" s="3">
        <v>17577.95</v>
      </c>
      <c r="F12" s="3">
        <v>21269.32</v>
      </c>
      <c r="G12" s="4"/>
      <c r="H12" s="4"/>
      <c r="I12" s="4"/>
      <c r="J12" s="4"/>
      <c r="K12" s="16">
        <v>1</v>
      </c>
      <c r="L12" s="2" t="s">
        <v>257</v>
      </c>
      <c r="M12" s="3">
        <v>17577.95</v>
      </c>
      <c r="N12" s="3">
        <v>21269.32</v>
      </c>
      <c r="O12" s="4" t="s">
        <v>240</v>
      </c>
      <c r="P12" s="2" t="s">
        <v>241</v>
      </c>
    </row>
    <row r="13" spans="1:16" ht="30" customHeight="1" x14ac:dyDescent="0.2">
      <c r="A13" s="12" t="s">
        <v>258</v>
      </c>
      <c r="B13" s="1" t="s">
        <v>259</v>
      </c>
      <c r="C13" s="2" t="s">
        <v>4</v>
      </c>
      <c r="D13" s="2" t="s">
        <v>3</v>
      </c>
      <c r="E13" s="3">
        <v>17998.75</v>
      </c>
      <c r="F13" s="3">
        <v>21778.49</v>
      </c>
      <c r="G13" s="4"/>
      <c r="H13" s="4"/>
      <c r="I13" s="4"/>
      <c r="J13" s="4"/>
      <c r="K13" s="16">
        <v>1</v>
      </c>
      <c r="L13" s="2" t="s">
        <v>158</v>
      </c>
      <c r="M13" s="3">
        <v>17998.75</v>
      </c>
      <c r="N13" s="3">
        <v>21778.49</v>
      </c>
      <c r="O13" s="4" t="s">
        <v>260</v>
      </c>
      <c r="P13" s="2" t="s">
        <v>241</v>
      </c>
    </row>
    <row r="14" spans="1:16" ht="30" customHeight="1" x14ac:dyDescent="0.2">
      <c r="A14" s="12" t="s">
        <v>261</v>
      </c>
      <c r="B14" s="1" t="s">
        <v>262</v>
      </c>
      <c r="C14" s="2" t="s">
        <v>4</v>
      </c>
      <c r="D14" s="2" t="s">
        <v>2</v>
      </c>
      <c r="E14" s="3">
        <v>12573.94</v>
      </c>
      <c r="F14" s="3">
        <v>15214.47</v>
      </c>
      <c r="G14" s="4"/>
      <c r="H14" s="4"/>
      <c r="I14" s="4"/>
      <c r="J14" s="4"/>
      <c r="K14" s="16">
        <v>1</v>
      </c>
      <c r="L14" s="2" t="s">
        <v>263</v>
      </c>
      <c r="M14" s="3">
        <v>12573.94</v>
      </c>
      <c r="N14" s="3">
        <v>15214.47</v>
      </c>
      <c r="O14" s="4" t="s">
        <v>264</v>
      </c>
      <c r="P14" s="2" t="s">
        <v>241</v>
      </c>
    </row>
    <row r="15" spans="1:16" ht="30" customHeight="1" x14ac:dyDescent="0.2">
      <c r="A15" s="12" t="s">
        <v>265</v>
      </c>
      <c r="B15" s="1" t="s">
        <v>266</v>
      </c>
      <c r="C15" s="2" t="s">
        <v>4</v>
      </c>
      <c r="D15" s="2" t="s">
        <v>2</v>
      </c>
      <c r="E15" s="3">
        <v>11297.17</v>
      </c>
      <c r="F15" s="3">
        <v>13669.58</v>
      </c>
      <c r="G15" s="4"/>
      <c r="H15" s="4"/>
      <c r="I15" s="4"/>
      <c r="J15" s="4"/>
      <c r="K15" s="16">
        <v>1</v>
      </c>
      <c r="L15" s="2" t="s">
        <v>263</v>
      </c>
      <c r="M15" s="3">
        <v>11297.17</v>
      </c>
      <c r="N15" s="3">
        <v>13669.58</v>
      </c>
      <c r="O15" s="4" t="s">
        <v>267</v>
      </c>
      <c r="P15" s="2" t="s">
        <v>241</v>
      </c>
    </row>
    <row r="16" spans="1:16" ht="30" customHeight="1" x14ac:dyDescent="0.2">
      <c r="A16" s="12" t="s">
        <v>530</v>
      </c>
      <c r="B16" s="1" t="s">
        <v>531</v>
      </c>
      <c r="C16" s="2" t="s">
        <v>4</v>
      </c>
      <c r="D16" s="2" t="s">
        <v>3</v>
      </c>
      <c r="E16" s="3">
        <v>17700</v>
      </c>
      <c r="F16" s="3">
        <v>21417</v>
      </c>
      <c r="G16" s="4"/>
      <c r="H16" s="4"/>
      <c r="I16" s="4"/>
      <c r="J16" s="4"/>
      <c r="K16" s="16">
        <v>1</v>
      </c>
      <c r="L16" s="2" t="s">
        <v>532</v>
      </c>
      <c r="M16" s="3">
        <v>17700</v>
      </c>
      <c r="N16" s="3">
        <v>21417</v>
      </c>
      <c r="O16" s="4" t="s">
        <v>330</v>
      </c>
      <c r="P16" s="2" t="s">
        <v>241</v>
      </c>
    </row>
    <row r="17" spans="1:16" ht="30" customHeight="1" x14ac:dyDescent="0.2">
      <c r="A17" s="12" t="s">
        <v>540</v>
      </c>
      <c r="B17" s="1" t="s">
        <v>541</v>
      </c>
      <c r="C17" s="2" t="s">
        <v>4</v>
      </c>
      <c r="D17" s="2" t="s">
        <v>2</v>
      </c>
      <c r="E17" s="3">
        <v>7858.2</v>
      </c>
      <c r="F17" s="3">
        <v>9508.42</v>
      </c>
      <c r="G17" s="4"/>
      <c r="H17" s="4"/>
      <c r="I17" s="4"/>
      <c r="J17" s="4"/>
      <c r="K17" s="16">
        <v>1</v>
      </c>
      <c r="L17" s="2" t="s">
        <v>542</v>
      </c>
      <c r="M17" s="3">
        <v>7858.2</v>
      </c>
      <c r="N17" s="3">
        <v>9508.42</v>
      </c>
      <c r="O17" s="4" t="s">
        <v>330</v>
      </c>
      <c r="P17" s="2" t="s">
        <v>241</v>
      </c>
    </row>
  </sheetData>
  <mergeCells count="1">
    <mergeCell ref="A1:B1"/>
  </mergeCells>
  <pageMargins left="0.7" right="0.7" top="0.75" bottom="0.75" header="0.3" footer="0.3"/>
  <pageSetup paperSize="9" scale="34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0"/>
  <sheetViews>
    <sheetView topLeftCell="D10" zoomScale="80" zoomScaleNormal="80" workbookViewId="0">
      <selection activeCell="B32" sqref="B32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268</v>
      </c>
      <c r="B1" s="38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2" x14ac:dyDescent="0.2">
      <c r="A8" s="1" t="s">
        <v>293</v>
      </c>
      <c r="B8" s="1" t="s">
        <v>159</v>
      </c>
      <c r="C8" s="2" t="s">
        <v>141</v>
      </c>
      <c r="D8" s="2" t="s">
        <v>2</v>
      </c>
      <c r="E8" s="3">
        <v>196.84</v>
      </c>
      <c r="F8" s="3">
        <v>238.18</v>
      </c>
      <c r="G8" s="4"/>
      <c r="H8" s="4"/>
      <c r="I8" s="4"/>
      <c r="J8" s="4"/>
      <c r="K8" s="2">
        <v>1</v>
      </c>
      <c r="L8" s="2" t="s">
        <v>49</v>
      </c>
      <c r="M8" s="3">
        <v>196.84</v>
      </c>
      <c r="N8" s="3">
        <v>238.18</v>
      </c>
      <c r="O8" s="4" t="s">
        <v>248</v>
      </c>
      <c r="P8" s="2" t="s">
        <v>241</v>
      </c>
    </row>
    <row r="9" spans="1:16" ht="30" customHeight="1" x14ac:dyDescent="0.2">
      <c r="A9" s="1" t="s">
        <v>294</v>
      </c>
      <c r="B9" s="1" t="s">
        <v>295</v>
      </c>
      <c r="C9" s="2" t="s">
        <v>141</v>
      </c>
      <c r="D9" s="2" t="s">
        <v>2</v>
      </c>
      <c r="E9" s="3">
        <v>958.7</v>
      </c>
      <c r="F9" s="3">
        <v>1160.03</v>
      </c>
      <c r="G9" s="4"/>
      <c r="H9" s="4"/>
      <c r="I9" s="4"/>
      <c r="J9" s="4"/>
      <c r="K9" s="16">
        <v>1</v>
      </c>
      <c r="L9" s="2" t="s">
        <v>296</v>
      </c>
      <c r="M9" s="3">
        <v>958.7</v>
      </c>
      <c r="N9" s="3">
        <v>1160.03</v>
      </c>
      <c r="O9" s="4" t="s">
        <v>297</v>
      </c>
      <c r="P9" s="2" t="s">
        <v>241</v>
      </c>
    </row>
    <row r="10" spans="1:16" ht="30" customHeight="1" x14ac:dyDescent="0.2">
      <c r="A10" s="1" t="s">
        <v>298</v>
      </c>
      <c r="B10" s="1" t="s">
        <v>299</v>
      </c>
      <c r="C10" s="2" t="s">
        <v>141</v>
      </c>
      <c r="D10" s="2" t="s">
        <v>2</v>
      </c>
      <c r="E10" s="3">
        <v>186</v>
      </c>
      <c r="F10" s="3">
        <v>225.06</v>
      </c>
      <c r="G10" s="4"/>
      <c r="H10" s="4"/>
      <c r="I10" s="4"/>
      <c r="J10" s="4"/>
      <c r="K10" s="16">
        <v>1</v>
      </c>
      <c r="L10" s="2" t="s">
        <v>144</v>
      </c>
      <c r="M10" s="3">
        <v>186</v>
      </c>
      <c r="N10" s="3">
        <v>225.06</v>
      </c>
      <c r="O10" s="4" t="s">
        <v>300</v>
      </c>
      <c r="P10" s="2" t="s">
        <v>241</v>
      </c>
    </row>
    <row r="11" spans="1:16" ht="30" customHeight="1" x14ac:dyDescent="0.2">
      <c r="A11" s="1" t="s">
        <v>301</v>
      </c>
      <c r="B11" s="1" t="s">
        <v>302</v>
      </c>
      <c r="C11" s="2" t="s">
        <v>141</v>
      </c>
      <c r="D11" s="2" t="s">
        <v>2</v>
      </c>
      <c r="E11" s="3">
        <v>564.48</v>
      </c>
      <c r="F11" s="3">
        <v>683.02</v>
      </c>
      <c r="G11" s="4"/>
      <c r="H11" s="4"/>
      <c r="I11" s="4"/>
      <c r="J11" s="4"/>
      <c r="K11" s="16">
        <v>1</v>
      </c>
      <c r="L11" s="2" t="s">
        <v>49</v>
      </c>
      <c r="M11" s="3">
        <v>564.48</v>
      </c>
      <c r="N11" s="3">
        <v>683.02</v>
      </c>
      <c r="O11" s="4" t="s">
        <v>282</v>
      </c>
      <c r="P11" s="2" t="s">
        <v>241</v>
      </c>
    </row>
    <row r="12" spans="1:16" ht="16" x14ac:dyDescent="0.2">
      <c r="A12" s="1" t="s">
        <v>303</v>
      </c>
      <c r="B12" s="1" t="s">
        <v>304</v>
      </c>
      <c r="C12" s="2" t="s">
        <v>141</v>
      </c>
      <c r="D12" s="2" t="s">
        <v>2</v>
      </c>
      <c r="E12" s="3">
        <v>109</v>
      </c>
      <c r="F12" s="3">
        <v>131.88999999999999</v>
      </c>
      <c r="G12" s="4"/>
      <c r="H12" s="4"/>
      <c r="I12" s="4"/>
      <c r="J12" s="4"/>
      <c r="K12" s="2">
        <v>1</v>
      </c>
      <c r="L12" s="2" t="s">
        <v>144</v>
      </c>
      <c r="M12" s="3">
        <v>109</v>
      </c>
      <c r="N12" s="3">
        <v>131.88999999999999</v>
      </c>
      <c r="O12" s="4" t="s">
        <v>282</v>
      </c>
      <c r="P12" s="2" t="s">
        <v>241</v>
      </c>
    </row>
    <row r="13" spans="1:16" ht="30" customHeight="1" x14ac:dyDescent="0.2">
      <c r="A13" s="1" t="s">
        <v>303</v>
      </c>
      <c r="B13" s="1" t="s">
        <v>304</v>
      </c>
      <c r="C13" s="2" t="s">
        <v>141</v>
      </c>
      <c r="D13" s="2" t="s">
        <v>2</v>
      </c>
      <c r="E13" s="3">
        <v>99.12</v>
      </c>
      <c r="F13" s="3">
        <v>119.94</v>
      </c>
      <c r="G13" s="4"/>
      <c r="H13" s="4"/>
      <c r="I13" s="4"/>
      <c r="J13" s="4"/>
      <c r="K13" s="16">
        <v>1</v>
      </c>
      <c r="L13" s="2" t="s">
        <v>49</v>
      </c>
      <c r="M13" s="3">
        <v>99.12</v>
      </c>
      <c r="N13" s="3">
        <v>119.94</v>
      </c>
      <c r="O13" s="4" t="s">
        <v>282</v>
      </c>
      <c r="P13" s="2" t="s">
        <v>241</v>
      </c>
    </row>
    <row r="14" spans="1:16" ht="32" x14ac:dyDescent="0.2">
      <c r="A14" s="1" t="s">
        <v>305</v>
      </c>
      <c r="B14" s="1" t="s">
        <v>159</v>
      </c>
      <c r="C14" s="2" t="s">
        <v>141</v>
      </c>
      <c r="D14" s="2" t="s">
        <v>2</v>
      </c>
      <c r="E14" s="3">
        <v>2280</v>
      </c>
      <c r="F14" s="3">
        <v>2758.8</v>
      </c>
      <c r="G14" s="4"/>
      <c r="H14" s="4"/>
      <c r="I14" s="4"/>
      <c r="J14" s="4"/>
      <c r="K14" s="16">
        <v>1</v>
      </c>
      <c r="L14" s="2" t="s">
        <v>49</v>
      </c>
      <c r="M14" s="3">
        <v>2280</v>
      </c>
      <c r="N14" s="3">
        <v>2758.8</v>
      </c>
      <c r="O14" s="4" t="s">
        <v>282</v>
      </c>
      <c r="P14" s="2" t="s">
        <v>241</v>
      </c>
    </row>
    <row r="15" spans="1:16" ht="32" x14ac:dyDescent="0.2">
      <c r="A15" s="1" t="s">
        <v>306</v>
      </c>
      <c r="B15" s="1" t="s">
        <v>307</v>
      </c>
      <c r="C15" s="2" t="s">
        <v>141</v>
      </c>
      <c r="D15" s="2" t="s">
        <v>2</v>
      </c>
      <c r="E15" s="3">
        <v>188.16</v>
      </c>
      <c r="F15" s="3">
        <v>227.67</v>
      </c>
      <c r="G15" s="4"/>
      <c r="H15" s="4"/>
      <c r="I15" s="4"/>
      <c r="J15" s="4"/>
      <c r="K15" s="16">
        <v>1</v>
      </c>
      <c r="L15" s="2" t="s">
        <v>49</v>
      </c>
      <c r="M15" s="3">
        <v>188.16</v>
      </c>
      <c r="N15" s="3">
        <v>227.67</v>
      </c>
      <c r="O15" s="4" t="s">
        <v>248</v>
      </c>
      <c r="P15" s="2" t="s">
        <v>241</v>
      </c>
    </row>
    <row r="16" spans="1:16" ht="32" x14ac:dyDescent="0.2">
      <c r="A16" s="1" t="s">
        <v>306</v>
      </c>
      <c r="B16" s="1" t="s">
        <v>307</v>
      </c>
      <c r="C16" s="2" t="s">
        <v>141</v>
      </c>
      <c r="D16" s="2" t="s">
        <v>2</v>
      </c>
      <c r="E16" s="3">
        <v>99.12</v>
      </c>
      <c r="F16" s="3">
        <v>119.94</v>
      </c>
      <c r="G16" s="4"/>
      <c r="H16" s="4"/>
      <c r="I16" s="4"/>
      <c r="J16" s="4"/>
      <c r="K16" s="16">
        <v>1</v>
      </c>
      <c r="L16" s="2" t="s">
        <v>49</v>
      </c>
      <c r="M16" s="3">
        <v>99.12</v>
      </c>
      <c r="N16" s="3">
        <v>119.94</v>
      </c>
      <c r="O16" s="4" t="s">
        <v>248</v>
      </c>
      <c r="P16" s="2" t="s">
        <v>241</v>
      </c>
    </row>
    <row r="17" spans="1:16" ht="16" x14ac:dyDescent="0.2">
      <c r="A17" s="1" t="s">
        <v>308</v>
      </c>
      <c r="B17" s="1" t="s">
        <v>309</v>
      </c>
      <c r="C17" s="2" t="s">
        <v>141</v>
      </c>
      <c r="D17" s="2" t="s">
        <v>2</v>
      </c>
      <c r="E17" s="3">
        <v>136</v>
      </c>
      <c r="F17" s="3">
        <v>164.56</v>
      </c>
      <c r="G17" s="4"/>
      <c r="H17" s="4"/>
      <c r="I17" s="4"/>
      <c r="J17" s="4"/>
      <c r="K17" s="16">
        <v>1</v>
      </c>
      <c r="L17" s="2" t="s">
        <v>144</v>
      </c>
      <c r="M17" s="3">
        <v>136</v>
      </c>
      <c r="N17" s="3">
        <v>164.56</v>
      </c>
      <c r="O17" s="4" t="s">
        <v>267</v>
      </c>
      <c r="P17" s="2" t="s">
        <v>241</v>
      </c>
    </row>
    <row r="18" spans="1:16" ht="32" x14ac:dyDescent="0.2">
      <c r="A18" s="1" t="s">
        <v>308</v>
      </c>
      <c r="B18" s="1" t="s">
        <v>309</v>
      </c>
      <c r="C18" s="2" t="s">
        <v>141</v>
      </c>
      <c r="D18" s="2" t="s">
        <v>2</v>
      </c>
      <c r="E18" s="3">
        <v>790.28</v>
      </c>
      <c r="F18" s="3">
        <v>956.24</v>
      </c>
      <c r="G18" s="4"/>
      <c r="H18" s="4"/>
      <c r="I18" s="4"/>
      <c r="J18" s="4"/>
      <c r="K18" s="16">
        <v>1</v>
      </c>
      <c r="L18" s="2" t="s">
        <v>49</v>
      </c>
      <c r="M18" s="3">
        <v>790.28</v>
      </c>
      <c r="N18" s="3">
        <v>956.24</v>
      </c>
      <c r="O18" s="4" t="s">
        <v>267</v>
      </c>
      <c r="P18" s="2" t="s">
        <v>241</v>
      </c>
    </row>
    <row r="19" spans="1:16" ht="32" x14ac:dyDescent="0.2">
      <c r="A19" s="1" t="s">
        <v>310</v>
      </c>
      <c r="B19" s="1" t="s">
        <v>159</v>
      </c>
      <c r="C19" s="2" t="s">
        <v>141</v>
      </c>
      <c r="D19" s="2" t="s">
        <v>2</v>
      </c>
      <c r="E19" s="3">
        <v>157.04</v>
      </c>
      <c r="F19" s="3">
        <v>190.02</v>
      </c>
      <c r="G19" s="4"/>
      <c r="H19" s="4"/>
      <c r="I19" s="4"/>
      <c r="J19" s="4"/>
      <c r="K19" s="16">
        <v>1</v>
      </c>
      <c r="L19" s="2" t="s">
        <v>49</v>
      </c>
      <c r="M19" s="3">
        <v>157.04</v>
      </c>
      <c r="N19" s="3">
        <v>190.02</v>
      </c>
      <c r="O19" s="4" t="s">
        <v>236</v>
      </c>
      <c r="P19" s="2" t="s">
        <v>241</v>
      </c>
    </row>
    <row r="20" spans="1:16" ht="16" x14ac:dyDescent="0.2">
      <c r="A20" s="1" t="s">
        <v>311</v>
      </c>
      <c r="B20" s="1" t="s">
        <v>312</v>
      </c>
      <c r="C20" s="2" t="s">
        <v>141</v>
      </c>
      <c r="D20" s="2" t="s">
        <v>2</v>
      </c>
      <c r="E20" s="3">
        <v>327</v>
      </c>
      <c r="F20" s="3">
        <v>395.67</v>
      </c>
      <c r="G20" s="4"/>
      <c r="H20" s="4"/>
      <c r="I20" s="4"/>
      <c r="J20" s="4"/>
      <c r="K20" s="16">
        <v>1</v>
      </c>
      <c r="L20" s="2" t="s">
        <v>144</v>
      </c>
      <c r="M20" s="3">
        <v>327</v>
      </c>
      <c r="N20" s="3">
        <v>395.67</v>
      </c>
      <c r="O20" s="4" t="s">
        <v>313</v>
      </c>
      <c r="P20" s="2" t="s">
        <v>241</v>
      </c>
    </row>
    <row r="21" spans="1:16" ht="32" x14ac:dyDescent="0.2">
      <c r="A21" s="1" t="s">
        <v>311</v>
      </c>
      <c r="B21" s="1" t="s">
        <v>312</v>
      </c>
      <c r="C21" s="2" t="s">
        <v>141</v>
      </c>
      <c r="D21" s="2" t="s">
        <v>2</v>
      </c>
      <c r="E21" s="3">
        <v>396.48</v>
      </c>
      <c r="F21" s="3">
        <v>479.74</v>
      </c>
      <c r="G21" s="4"/>
      <c r="H21" s="4"/>
      <c r="I21" s="4"/>
      <c r="J21" s="4"/>
      <c r="K21" s="16">
        <v>1</v>
      </c>
      <c r="L21" s="2" t="s">
        <v>49</v>
      </c>
      <c r="M21" s="3">
        <v>396.48</v>
      </c>
      <c r="N21" s="3">
        <v>479.74</v>
      </c>
      <c r="O21" s="4" t="s">
        <v>313</v>
      </c>
      <c r="P21" s="2" t="s">
        <v>241</v>
      </c>
    </row>
    <row r="22" spans="1:16" ht="32" x14ac:dyDescent="0.2">
      <c r="A22" s="1" t="s">
        <v>314</v>
      </c>
      <c r="B22" s="1" t="s">
        <v>159</v>
      </c>
      <c r="C22" s="2" t="s">
        <v>141</v>
      </c>
      <c r="D22" s="2" t="s">
        <v>2</v>
      </c>
      <c r="E22" s="3">
        <v>188.16</v>
      </c>
      <c r="F22" s="3">
        <v>227.67</v>
      </c>
      <c r="G22" s="4"/>
      <c r="H22" s="4"/>
      <c r="I22" s="4"/>
      <c r="J22" s="4"/>
      <c r="K22" s="16">
        <v>1</v>
      </c>
      <c r="L22" s="2" t="s">
        <v>49</v>
      </c>
      <c r="M22" s="3">
        <v>188.16</v>
      </c>
      <c r="N22" s="3">
        <v>227.67</v>
      </c>
      <c r="O22" s="4" t="s">
        <v>313</v>
      </c>
      <c r="P22" s="2" t="s">
        <v>241</v>
      </c>
    </row>
    <row r="23" spans="1:16" ht="16" x14ac:dyDescent="0.2">
      <c r="A23" s="1" t="s">
        <v>315</v>
      </c>
      <c r="B23" s="1" t="s">
        <v>316</v>
      </c>
      <c r="C23" s="2" t="s">
        <v>141</v>
      </c>
      <c r="D23" s="2" t="s">
        <v>2</v>
      </c>
      <c r="E23" s="3">
        <v>648</v>
      </c>
      <c r="F23" s="3">
        <v>784.08</v>
      </c>
      <c r="G23" s="4"/>
      <c r="H23" s="4"/>
      <c r="I23" s="4"/>
      <c r="J23" s="4"/>
      <c r="K23" s="16">
        <v>1</v>
      </c>
      <c r="L23" s="2" t="s">
        <v>144</v>
      </c>
      <c r="M23" s="3">
        <v>648</v>
      </c>
      <c r="N23" s="3">
        <v>784.08</v>
      </c>
      <c r="O23" s="4" t="s">
        <v>313</v>
      </c>
      <c r="P23" s="2" t="s">
        <v>241</v>
      </c>
    </row>
    <row r="24" spans="1:16" ht="32" x14ac:dyDescent="0.2">
      <c r="A24" s="1" t="s">
        <v>315</v>
      </c>
      <c r="B24" s="1" t="s">
        <v>316</v>
      </c>
      <c r="C24" s="2" t="s">
        <v>141</v>
      </c>
      <c r="D24" s="2" t="s">
        <v>2</v>
      </c>
      <c r="E24" s="3">
        <v>1258.8800000000001</v>
      </c>
      <c r="F24" s="3">
        <v>1523.24</v>
      </c>
      <c r="G24" s="4"/>
      <c r="H24" s="4"/>
      <c r="I24" s="4"/>
      <c r="J24" s="4"/>
      <c r="K24" s="16">
        <v>1</v>
      </c>
      <c r="L24" s="2" t="s">
        <v>49</v>
      </c>
      <c r="M24" s="3">
        <v>1258.8800000000001</v>
      </c>
      <c r="N24" s="3">
        <v>1523.24</v>
      </c>
      <c r="O24" s="4" t="s">
        <v>313</v>
      </c>
      <c r="P24" s="2" t="s">
        <v>241</v>
      </c>
    </row>
    <row r="25" spans="1:16" ht="32" x14ac:dyDescent="0.2">
      <c r="A25" s="1" t="s">
        <v>315</v>
      </c>
      <c r="B25" s="1" t="s">
        <v>316</v>
      </c>
      <c r="C25" s="2" t="s">
        <v>141</v>
      </c>
      <c r="D25" s="2" t="s">
        <v>2</v>
      </c>
      <c r="E25" s="3">
        <v>594.72</v>
      </c>
      <c r="F25" s="3">
        <v>719.61</v>
      </c>
      <c r="G25" s="4"/>
      <c r="H25" s="4"/>
      <c r="I25" s="4"/>
      <c r="J25" s="4"/>
      <c r="K25" s="16">
        <v>1</v>
      </c>
      <c r="L25" s="2" t="s">
        <v>49</v>
      </c>
      <c r="M25" s="3">
        <v>594.72</v>
      </c>
      <c r="N25" s="3">
        <v>719.61</v>
      </c>
      <c r="O25" s="4" t="s">
        <v>313</v>
      </c>
      <c r="P25" s="2" t="s">
        <v>241</v>
      </c>
    </row>
    <row r="26" spans="1:16" ht="32" x14ac:dyDescent="0.2">
      <c r="A26" s="1" t="s">
        <v>317</v>
      </c>
      <c r="B26" s="1" t="s">
        <v>159</v>
      </c>
      <c r="C26" s="2" t="s">
        <v>141</v>
      </c>
      <c r="D26" s="2" t="s">
        <v>2</v>
      </c>
      <c r="E26" s="3">
        <v>196.84</v>
      </c>
      <c r="F26" s="3">
        <v>238.18</v>
      </c>
      <c r="G26" s="4"/>
      <c r="H26" s="4"/>
      <c r="I26" s="4"/>
      <c r="J26" s="4"/>
      <c r="K26" s="16">
        <v>1</v>
      </c>
      <c r="L26" s="2" t="s">
        <v>49</v>
      </c>
      <c r="M26" s="3">
        <v>196.84</v>
      </c>
      <c r="N26" s="3">
        <v>238.18</v>
      </c>
      <c r="O26" s="4" t="s">
        <v>248</v>
      </c>
      <c r="P26" s="2" t="s">
        <v>241</v>
      </c>
    </row>
    <row r="27" spans="1:16" ht="32" x14ac:dyDescent="0.2">
      <c r="A27" s="1" t="s">
        <v>318</v>
      </c>
      <c r="B27" s="1" t="s">
        <v>319</v>
      </c>
      <c r="C27" s="2" t="s">
        <v>141</v>
      </c>
      <c r="D27" s="2" t="s">
        <v>2</v>
      </c>
      <c r="E27" s="3">
        <v>311.52</v>
      </c>
      <c r="F27" s="3">
        <v>376.94</v>
      </c>
      <c r="G27" s="4"/>
      <c r="H27" s="4"/>
      <c r="I27" s="4"/>
      <c r="J27" s="4"/>
      <c r="K27" s="16">
        <v>1</v>
      </c>
      <c r="L27" s="2" t="s">
        <v>49</v>
      </c>
      <c r="M27" s="3">
        <v>311.52</v>
      </c>
      <c r="N27" s="3">
        <v>376.94</v>
      </c>
      <c r="O27" s="4" t="s">
        <v>267</v>
      </c>
      <c r="P27" s="2" t="s">
        <v>241</v>
      </c>
    </row>
    <row r="28" spans="1:16" ht="32" x14ac:dyDescent="0.2">
      <c r="A28" s="1" t="s">
        <v>320</v>
      </c>
      <c r="B28" s="1" t="s">
        <v>159</v>
      </c>
      <c r="C28" s="2" t="s">
        <v>141</v>
      </c>
      <c r="D28" s="2" t="s">
        <v>2</v>
      </c>
      <c r="E28" s="3">
        <v>209.92</v>
      </c>
      <c r="F28" s="3">
        <v>254</v>
      </c>
      <c r="G28" s="4"/>
      <c r="H28" s="4"/>
      <c r="I28" s="4"/>
      <c r="J28" s="4"/>
      <c r="K28" s="16">
        <v>1</v>
      </c>
      <c r="L28" s="2" t="s">
        <v>49</v>
      </c>
      <c r="M28" s="3">
        <v>209.92</v>
      </c>
      <c r="N28" s="3">
        <v>254</v>
      </c>
      <c r="O28" s="4" t="s">
        <v>313</v>
      </c>
      <c r="P28" s="2" t="s">
        <v>241</v>
      </c>
    </row>
    <row r="29" spans="1:16" ht="32" x14ac:dyDescent="0.2">
      <c r="A29" s="1" t="s">
        <v>321</v>
      </c>
      <c r="B29" s="1" t="s">
        <v>159</v>
      </c>
      <c r="C29" s="2" t="s">
        <v>141</v>
      </c>
      <c r="D29" s="2" t="s">
        <v>2</v>
      </c>
      <c r="E29" s="3">
        <v>196.84</v>
      </c>
      <c r="F29" s="3">
        <v>238.18</v>
      </c>
      <c r="G29" s="4"/>
      <c r="H29" s="4"/>
      <c r="I29" s="4"/>
      <c r="J29" s="4"/>
      <c r="K29" s="16">
        <v>1</v>
      </c>
      <c r="L29" s="2" t="s">
        <v>49</v>
      </c>
      <c r="M29" s="3">
        <v>196.84</v>
      </c>
      <c r="N29" s="3">
        <v>238.18</v>
      </c>
      <c r="O29" s="4" t="s">
        <v>267</v>
      </c>
      <c r="P29" s="2" t="s">
        <v>241</v>
      </c>
    </row>
    <row r="30" spans="1:16" x14ac:dyDescent="0.2">
      <c r="A30" s="1"/>
      <c r="B30" s="1"/>
      <c r="C30" s="2"/>
      <c r="D30" s="2"/>
      <c r="E30" s="3"/>
      <c r="F30" s="3"/>
      <c r="G30" s="4"/>
      <c r="H30" s="4"/>
      <c r="I30" s="4"/>
      <c r="J30" s="4"/>
      <c r="K30" s="4"/>
      <c r="L30" s="2"/>
      <c r="M30" s="3"/>
      <c r="N30" s="3"/>
      <c r="O30" s="4"/>
      <c r="P30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8" t="s">
        <v>269</v>
      </c>
      <c r="B1" s="38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8" t="s">
        <v>270</v>
      </c>
      <c r="B1" s="38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31</v>
      </c>
      <c r="H7" s="2" t="s">
        <v>32</v>
      </c>
      <c r="I7" s="2" t="s">
        <v>33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"/>
  <sheetViews>
    <sheetView topLeftCell="C1"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8" t="s">
        <v>271</v>
      </c>
      <c r="B1" s="38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34</v>
      </c>
      <c r="H7" s="2" t="s">
        <v>35</v>
      </c>
      <c r="I7" s="2" t="s">
        <v>36</v>
      </c>
    </row>
    <row r="8" spans="1:9" ht="30" customHeight="1" x14ac:dyDescent="0.2">
      <c r="A8" s="22" t="s">
        <v>279</v>
      </c>
      <c r="B8" s="21" t="s">
        <v>280</v>
      </c>
      <c r="C8" t="s">
        <v>43</v>
      </c>
      <c r="D8" t="s">
        <v>281</v>
      </c>
      <c r="E8" t="s">
        <v>2</v>
      </c>
      <c r="F8" s="21" t="s">
        <v>50</v>
      </c>
      <c r="G8" s="20">
        <v>99173.55</v>
      </c>
      <c r="H8" s="20">
        <v>120000</v>
      </c>
      <c r="I8" t="s">
        <v>282</v>
      </c>
    </row>
    <row r="9" spans="1:9" ht="30" customHeight="1" x14ac:dyDescent="0.2">
      <c r="A9" s="22" t="s">
        <v>283</v>
      </c>
      <c r="B9" s="21" t="s">
        <v>284</v>
      </c>
      <c r="C9" t="s">
        <v>43</v>
      </c>
      <c r="D9" t="s">
        <v>285</v>
      </c>
      <c r="E9" t="s">
        <v>3</v>
      </c>
      <c r="F9" s="21" t="s">
        <v>286</v>
      </c>
      <c r="G9" s="20">
        <v>16500</v>
      </c>
      <c r="H9" s="20">
        <v>16500</v>
      </c>
      <c r="I9" t="s">
        <v>287</v>
      </c>
    </row>
    <row r="10" spans="1:9" ht="30" customHeight="1" x14ac:dyDescent="0.2">
      <c r="A10" s="22" t="s">
        <v>288</v>
      </c>
      <c r="B10" s="1" t="s">
        <v>289</v>
      </c>
      <c r="C10" t="s">
        <v>43</v>
      </c>
      <c r="D10" t="s">
        <v>290</v>
      </c>
      <c r="E10" t="s">
        <v>3</v>
      </c>
      <c r="F10" s="21" t="s">
        <v>291</v>
      </c>
      <c r="G10" s="20">
        <v>408179.69</v>
      </c>
      <c r="H10" s="20">
        <v>493897.42</v>
      </c>
      <c r="I10" t="s">
        <v>292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8" t="s">
        <v>272</v>
      </c>
      <c r="B1" s="38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34</v>
      </c>
      <c r="H7" s="2" t="s">
        <v>35</v>
      </c>
      <c r="I7" s="2" t="s">
        <v>36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topLeftCell="P1" zoomScale="80" zoomScaleNormal="80" workbookViewId="0">
      <selection activeCell="J113" sqref="J11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8" t="s">
        <v>273</v>
      </c>
      <c r="B1" s="38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37</v>
      </c>
      <c r="H7" s="2" t="s">
        <v>38</v>
      </c>
      <c r="I7" s="2" t="s">
        <v>39</v>
      </c>
    </row>
    <row r="8" spans="1:9" ht="30" customHeight="1" x14ac:dyDescent="0.2">
      <c r="A8" s="1"/>
      <c r="B8" s="1"/>
      <c r="C8" s="2"/>
      <c r="D8" s="2"/>
      <c r="E8" s="3"/>
      <c r="F8" s="3"/>
      <c r="G8" s="15"/>
      <c r="H8" s="15"/>
      <c r="I8" s="4"/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8"/>
  <sheetViews>
    <sheetView topLeftCell="B1" zoomScale="80" zoomScaleNormal="80" workbookViewId="0">
      <selection activeCell="J113" sqref="J113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8" t="s">
        <v>274</v>
      </c>
      <c r="B1" s="38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30</v>
      </c>
      <c r="E7" s="2" t="s">
        <v>7</v>
      </c>
      <c r="F7" s="2" t="s">
        <v>5</v>
      </c>
      <c r="G7" s="2" t="s">
        <v>40</v>
      </c>
    </row>
    <row r="8" spans="1:7" ht="30" customHeight="1" x14ac:dyDescent="0.2">
      <c r="A8" s="1" t="s">
        <v>322</v>
      </c>
      <c r="B8" s="1" t="s">
        <v>323</v>
      </c>
      <c r="C8" s="2" t="s">
        <v>142</v>
      </c>
      <c r="D8" s="2" t="s">
        <v>324</v>
      </c>
      <c r="E8" s="3" t="s">
        <v>3</v>
      </c>
      <c r="F8" s="3" t="s">
        <v>325</v>
      </c>
      <c r="G8" s="4" t="s">
        <v>326</v>
      </c>
    </row>
  </sheetData>
  <mergeCells count="1">
    <mergeCell ref="A1:B1"/>
  </mergeCells>
  <pageMargins left="0.7" right="0.7" top="0.75" bottom="0.75" header="0.3" footer="0.3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'15. Prohibiciones'!Títulos_a_imprimir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Microsoft Office User</cp:lastModifiedBy>
  <cp:lastPrinted>2018-01-04T12:45:41Z</cp:lastPrinted>
  <dcterms:created xsi:type="dcterms:W3CDTF">2015-09-14T06:29:04Z</dcterms:created>
  <dcterms:modified xsi:type="dcterms:W3CDTF">2020-11-17T17:29:41Z</dcterms:modified>
</cp:coreProperties>
</file>