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73916540Z\Documents\Proyectos\Contratacion\Tareas\Listados\TRANS\"/>
    </mc:Choice>
  </mc:AlternateContent>
  <bookViews>
    <workbookView xWindow="0" yWindow="0" windowWidth="24000" windowHeight="9735" activeTab="13"/>
  </bookViews>
  <sheets>
    <sheet name="ContratosAdjudicados" sheetId="2" r:id="rId1"/>
    <sheet name="2. Contratos Menores" sheetId="5" r:id="rId2"/>
    <sheet name="3. Acuerdo Marco" sheetId="23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22" r:id="rId14"/>
  </sheets>
  <definedNames>
    <definedName name="_xlnm.Print_Titles" localSheetId="0">ContratosAdjudicados!$7:$7</definedName>
  </definedNames>
  <calcPr calcId="152511"/>
</workbook>
</file>

<file path=xl/calcChain.xml><?xml version="1.0" encoding="utf-8"?>
<calcChain xmlns="http://schemas.openxmlformats.org/spreadsheetml/2006/main">
  <c r="G17" i="22" l="1"/>
  <c r="G8" i="22"/>
  <c r="G9" i="22"/>
  <c r="F8" i="22"/>
  <c r="F9" i="22"/>
  <c r="E8" i="22"/>
  <c r="E9" i="22"/>
  <c r="D8" i="22"/>
  <c r="D9" i="22"/>
  <c r="C145" i="2" l="1"/>
  <c r="C144" i="2"/>
  <c r="C143" i="2"/>
  <c r="B18" i="22" l="1"/>
  <c r="C153" i="2" l="1"/>
  <c r="D17" i="22" s="1"/>
  <c r="C152" i="2"/>
  <c r="F17" i="22" l="1"/>
  <c r="D16" i="22"/>
  <c r="F16" i="22" s="1"/>
  <c r="C151" i="2"/>
  <c r="D15" i="22" s="1"/>
  <c r="F15" i="22" s="1"/>
  <c r="C150" i="2"/>
  <c r="C149" i="2"/>
  <c r="D13" i="22" s="1"/>
  <c r="F13" i="22" s="1"/>
  <c r="C148" i="2"/>
  <c r="C147" i="2"/>
  <c r="D11" i="22" s="1"/>
  <c r="F11" i="22" s="1"/>
  <c r="C146" i="2"/>
  <c r="N140" i="2"/>
  <c r="C154" i="2" l="1"/>
  <c r="D153" i="2" s="1"/>
  <c r="D148" i="2"/>
  <c r="D12" i="22"/>
  <c r="F12" i="22" s="1"/>
  <c r="D7" i="22"/>
  <c r="F7" i="22" s="1"/>
  <c r="D10" i="22"/>
  <c r="F10" i="22" s="1"/>
  <c r="D14" i="22"/>
  <c r="F14" i="22" s="1"/>
  <c r="D147" i="2" l="1"/>
  <c r="D150" i="2"/>
  <c r="D152" i="2"/>
  <c r="D149" i="2"/>
  <c r="D146" i="2"/>
  <c r="D143" i="2"/>
  <c r="D154" i="2"/>
  <c r="D151" i="2"/>
  <c r="D18" i="22"/>
  <c r="E15" i="22" s="1"/>
  <c r="G15" i="22" s="1"/>
  <c r="E12" i="22" l="1"/>
  <c r="G12" i="22" s="1"/>
  <c r="E7" i="22"/>
  <c r="G7" i="22" s="1"/>
  <c r="E14" i="22"/>
  <c r="G14" i="22" s="1"/>
  <c r="E10" i="22"/>
  <c r="G10" i="22" s="1"/>
  <c r="E16" i="22"/>
  <c r="G16" i="22" s="1"/>
  <c r="F18" i="22"/>
  <c r="E17" i="22"/>
  <c r="E13" i="22"/>
  <c r="G13" i="22" s="1"/>
  <c r="E11" i="22"/>
  <c r="G11" i="22" s="1"/>
</calcChain>
</file>

<file path=xl/sharedStrings.xml><?xml version="1.0" encoding="utf-8"?>
<sst xmlns="http://schemas.openxmlformats.org/spreadsheetml/2006/main" count="1653" uniqueCount="364">
  <si>
    <t>EXPEDIENTE</t>
  </si>
  <si>
    <t>OBJETO</t>
  </si>
  <si>
    <t>C - Suministros</t>
  </si>
  <si>
    <t>E - Servicios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</si>
  <si>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</si>
  <si>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</si>
  <si>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</si>
  <si>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</si>
  <si>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</si>
  <si>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</si>
  <si>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</si>
  <si>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</si>
  <si>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</si>
  <si>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</si>
  <si>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</si>
  <si>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</si>
  <si>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</si>
  <si>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</si>
  <si>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</si>
  <si>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</si>
  <si>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</si>
  <si>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</si>
  <si>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</si>
  <si>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</si>
  <si>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</si>
  <si>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</si>
  <si>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</si>
  <si>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TOTAL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</si>
  <si>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</si>
  <si>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</si>
  <si>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</si>
  <si>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</si>
  <si>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</si>
  <si>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</si>
  <si>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</si>
  <si>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</si>
  <si>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</si>
  <si>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</si>
  <si>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</si>
  <si>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</si>
  <si>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</si>
  <si>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ADJUDICACIÓN DIRECTA</t>
  </si>
  <si>
    <t>COMPARATIVA IMPORTE CONTRATOS ADJUDICADOS</t>
  </si>
  <si>
    <t/>
  </si>
  <si>
    <t>DIFERENCIA</t>
  </si>
  <si>
    <t>DERIVADO ACUERDO MARCO</t>
  </si>
  <si>
    <t>Derivado acuerdo marco</t>
  </si>
  <si>
    <t>I - Privados</t>
  </si>
  <si>
    <t>Columna1</t>
  </si>
  <si>
    <t>Columna2</t>
  </si>
  <si>
    <t>Columna3</t>
  </si>
  <si>
    <t>ADQUISICIÓN DE UNA SILLA (ACUERDO MARCO)</t>
  </si>
  <si>
    <t>Impacto Valencia S.L. (Integral)</t>
  </si>
  <si>
    <t>Adjudicación directa</t>
  </si>
  <si>
    <t>Pallardo, S.A.</t>
  </si>
  <si>
    <t>ADQUISICIÓN DIVERSO MOBILIARIO (ACUERDO MARCO)</t>
  </si>
  <si>
    <t>DISEÑOS MEDI SL</t>
  </si>
  <si>
    <t>ANTONIO MARTINEZ GALLEGO</t>
  </si>
  <si>
    <t>Imprenta Papeleria Ramirez, S.L.</t>
  </si>
  <si>
    <t>Alepuz S.L.</t>
  </si>
  <si>
    <t>INFORPRODUCTS SL</t>
  </si>
  <si>
    <t>Prórroga</t>
  </si>
  <si>
    <t>ADJUDICACIÓN CENTRALIZADA</t>
  </si>
  <si>
    <t>Office Depot,S.L</t>
  </si>
  <si>
    <t>Metalco S.A.</t>
  </si>
  <si>
    <t>Suscripciones</t>
  </si>
  <si>
    <t>10/10/18</t>
  </si>
  <si>
    <t>Abierto simplificado</t>
  </si>
  <si>
    <t>El Corte Ingles S.A.</t>
  </si>
  <si>
    <t>ADQUISICIÓN MESA DE JUNTAS (ACUERDO MARCO)</t>
  </si>
  <si>
    <t>ADQUISICIÓN DE 4 SILLAS (ACUERDO MARCO)</t>
  </si>
  <si>
    <t>ADQUISICIÓN DE UN BUC (ACUERDO MARCO)</t>
  </si>
  <si>
    <t>ADQUISICIÓN DE DIVERSO MOBILIARIO (ACUERDO MARCO)</t>
  </si>
  <si>
    <t>ADQUISICIÓN DE UNA LIBRERÍA MEDIANA (ACUERDO MARCO)</t>
  </si>
  <si>
    <t>259/18/RG</t>
  </si>
  <si>
    <t>VESTUARIO LABORAL Y EPI LOTE III DERIVADO DEL ACUERDO MARCO 172/16/PS</t>
  </si>
  <si>
    <t>CONSEJO GRAL. DE COLEGIOS OFICIALES DE SECRETARIOS</t>
  </si>
  <si>
    <t>29/10/18</t>
  </si>
  <si>
    <t>OCTUBRE 2018- DICIEMBRE 2018</t>
  </si>
  <si>
    <t xml:space="preserve"> DERIVADO ACUERDO MARCO</t>
  </si>
  <si>
    <t>1. CONTRATOS ADJUDICADOS (ENERO 2019  - MARZO 2019)</t>
  </si>
  <si>
    <t>2. CONTRATOS MENORES ADJUDICADOS (ENERO 2019  - MARZO 2019)</t>
  </si>
  <si>
    <t>3. CONTRATOS ADJUDICADOS DERIVADOS ACUERDO MARCO (ENERO 2019  - MARZO 2019)</t>
  </si>
  <si>
    <t>4. DESISTIMIENTOS/RENUNCIAS CONTRATOS (ENERO 2019  - MARZO 2019)</t>
  </si>
  <si>
    <t>5. MODIFICACIONES CONTRATOS (ENERO 2019  - MARZO 2019)</t>
  </si>
  <si>
    <t>6. PRÓRROGAS CONTRATOS (ENERO 2019  - MARZO 2019)</t>
  </si>
  <si>
    <t>7. PRÓRROGAS Y REVISIONES DE PRECIOS (ENERO 2019  - MARZO 2019)</t>
  </si>
  <si>
    <t>9. RESOLUCIONES DE CONTRATO (ENERO 2019  - MARZO 2019)</t>
  </si>
  <si>
    <t>8. REVISIONES DE PRECIOS (ENERO 2019  - MARZO 2019)</t>
  </si>
  <si>
    <t>10. CESIONES DE CONTRATO (ENERO 2019  - MARZO 2019)</t>
  </si>
  <si>
    <t>11. CONTRATOS DESIERTOS (ENERO 2019  - MARZO 2019)</t>
  </si>
  <si>
    <t>12. CONTRATOS NULOS (ENERO 2019  - MARZO 2019)</t>
  </si>
  <si>
    <t>13. ENCARGOS A MEDIOS PROPIOS (ENERO 2019  - MARZO 2019)</t>
  </si>
  <si>
    <t>44/18/BDM</t>
  </si>
  <si>
    <t>CONTRATACIÓN DEL SERVICIO DE COMUNICACIÓN DE LOS TEATROS DE LA DIPUTACIÓN DE VALENCIA</t>
  </si>
  <si>
    <t>Dña. Marta Borcha Mateo</t>
  </si>
  <si>
    <t>13/02/19</t>
  </si>
  <si>
    <t>122/18/RG</t>
  </si>
  <si>
    <t>VESTUARIO LABORAL Y EQUIPOS DE PROTECCIÓN INDIVIDUAL (EPI) LOTE I DERIVADO AC. MARCO 172/16/PS</t>
  </si>
  <si>
    <t>17/01/19</t>
  </si>
  <si>
    <t>185/18/BC</t>
  </si>
  <si>
    <t>SERVICIO DE INSTALACIÓN CON MANTENIMIENTO DE DISPOSITIVOS DE IDENTIFICACIÓN Y POSICIONAMIENTO GPS EN VEHÍCULOS DEL SERVICIO DEL PARQUE MÓVIL DE LA DIPUTACIÓN.</t>
  </si>
  <si>
    <t>Abierto supersimplificado</t>
  </si>
  <si>
    <t>SERVILOC CONTROL Y GESTIÓN DE FLOTAS S.L.</t>
  </si>
  <si>
    <t>13/03/19</t>
  </si>
  <si>
    <t>190/18/AC</t>
  </si>
  <si>
    <t>ADQUISICIÓN DE UN SILLÓN</t>
  </si>
  <si>
    <t>Orsal S.L.</t>
  </si>
  <si>
    <t>236/18/AC</t>
  </si>
  <si>
    <t>ADQUISICIÓN DE UN MOSTRADOR PARA LA ENTRADA DEL PALAU DE LA  BATLIA</t>
  </si>
  <si>
    <t>Integral De Mamparas, S.L.</t>
  </si>
  <si>
    <t>28/01/19</t>
  </si>
  <si>
    <t>25/01/19</t>
  </si>
  <si>
    <t>263/18/AC</t>
  </si>
  <si>
    <t>ADQUISICIÓN DE UN PLANERO</t>
  </si>
  <si>
    <t>266/18/AC</t>
  </si>
  <si>
    <t>ADQUISICIÓN DE 7 TABURETES (ECOPOSTURAL)</t>
  </si>
  <si>
    <t>23/01/19</t>
  </si>
  <si>
    <t>277/18/AC</t>
  </si>
  <si>
    <t>278/18/AC</t>
  </si>
  <si>
    <t>279/18/RG</t>
  </si>
  <si>
    <t>VESTUARIO LABORAL Y EPI LOTE II DERIVADO ACUERDO MARCO</t>
  </si>
  <si>
    <t>283/18/AC</t>
  </si>
  <si>
    <t>284/18/RG</t>
  </si>
  <si>
    <t>VESTUARIO LABORAL Y EPI DERIVADO DEL ACUERDO MARCO 172/16/PS LOTE I</t>
  </si>
  <si>
    <t>285/18/RG</t>
  </si>
  <si>
    <t>RENOVACIÓN SUSCRIPCIÓN REVISTA CONTRATACIÓN ADMINISTRATIVA ON LINE</t>
  </si>
  <si>
    <t>WOLTERS KLUVER ESPAÑA,SA</t>
  </si>
  <si>
    <t>293/18/RG</t>
  </si>
  <si>
    <t>ADQUISICIÓN 20 CARPETAS TAMAÑO A3 PARA EL MUVIM</t>
  </si>
  <si>
    <t>294/18/AC</t>
  </si>
  <si>
    <t>295/18/AC</t>
  </si>
  <si>
    <t>31/01/19</t>
  </si>
  <si>
    <t>297/18/AC</t>
  </si>
  <si>
    <t>ADQUISICIÓN DIVERSO MOBILIARIO PARA LA MESA DE CONTRATACIÓN</t>
  </si>
  <si>
    <t>14/03/19</t>
  </si>
  <si>
    <t>298/18/RG</t>
  </si>
  <si>
    <t>ADQUISICIÓN 4 PENDRIVES DE 64 GB PARA EL TEATRO ESCALANTE</t>
  </si>
  <si>
    <t>299/18/AC</t>
  </si>
  <si>
    <t>300/18/AC</t>
  </si>
  <si>
    <t>LIBRERIA BAJA CON PUERTA 1 ESTANTE</t>
  </si>
  <si>
    <t>303/18/AC</t>
  </si>
  <si>
    <t>305/18/AC</t>
  </si>
  <si>
    <t>ADQUISICIÓN DE UN FRIGORÍFICO</t>
  </si>
  <si>
    <t>306/18/AC</t>
  </si>
  <si>
    <t>307/18/AC</t>
  </si>
  <si>
    <t>ADQUISICIÓN DOS LIBRERÍAS (ACUERDO MARCO)</t>
  </si>
  <si>
    <t>308/18/AC</t>
  </si>
  <si>
    <t>309/18/AC</t>
  </si>
  <si>
    <t>310/18/AC</t>
  </si>
  <si>
    <t>ADQUISICIÓN DE UN ALA MESA OFICINA</t>
  </si>
  <si>
    <t>312/18/AC</t>
  </si>
  <si>
    <t>ADQUISICIÓN DE UN TABURETE DE TRABAJO</t>
  </si>
  <si>
    <t>Reimedical S.L.</t>
  </si>
  <si>
    <t>313/18/AC</t>
  </si>
  <si>
    <t>ADQUISICIÓN MESA OFICINA (ACUERDO MARCO)</t>
  </si>
  <si>
    <t>314/18/AC</t>
  </si>
  <si>
    <t>ADQUISICIÓN DE 3 SILLAS (ACUERDO MARCO)</t>
  </si>
  <si>
    <t>315/18/AC</t>
  </si>
  <si>
    <t>316/18/RG</t>
  </si>
  <si>
    <t>ADQUISICIÓN CARRETILLA PORTA PAQUETES PARA EL MUSEO DE PREHISTORIA</t>
  </si>
  <si>
    <t>318/18/RG</t>
  </si>
  <si>
    <t>ADQUISICIÓN FLEXO CON PINZA PARA EL MUSEO DE PREHISTORIA</t>
  </si>
  <si>
    <t>320/18/RG</t>
  </si>
  <si>
    <t>ADQUISICIÓN DE MATERIAL INFORMÁTICO PARA LOS CENTROS GESTORES</t>
  </si>
  <si>
    <t>321/18/AC</t>
  </si>
  <si>
    <t>ADQUISICIÓN DE UNA ENCUADERNADORA METALICA</t>
  </si>
  <si>
    <t>CASTEVILA DISTRIBUCIONES</t>
  </si>
  <si>
    <t>322/18/RG</t>
  </si>
  <si>
    <t>ADQUISICIÓN DE UN SELLO NUMERADOR PARA PATRIMONIO</t>
  </si>
  <si>
    <t>323/18/RG</t>
  </si>
  <si>
    <t>MATERIAL DE OFICINA DERIVADO DEL ACUERDO MARCO MES DE SEPTIEMBRE</t>
  </si>
  <si>
    <t>324/18/AC</t>
  </si>
  <si>
    <t>ADQUISICIÓN DE UNA DESTRUCTORA DE DOCUMENTOS</t>
  </si>
  <si>
    <t>325/18/RG</t>
  </si>
  <si>
    <t>ADQUISICIÓN DE 500 SUBCARPETAS KRAFT PARA DEFENSA EN JUICIO</t>
  </si>
  <si>
    <t>327/18/AC</t>
  </si>
  <si>
    <t>328/18/AC</t>
  </si>
  <si>
    <t>331/18/RG</t>
  </si>
  <si>
    <t>ADQUISICIÓN LIBRO CÓDIGO DE LEYES ADMINISTRATIVAS</t>
  </si>
  <si>
    <t>LIBROS TIRANT LO BLANCH, S.L.U</t>
  </si>
  <si>
    <t>332/18/AC</t>
  </si>
  <si>
    <t>333/18/RG</t>
  </si>
  <si>
    <t>SUSCRIPCIÓN REVISTA DERECHO ADMINISTRATIVO PARA EL SERVICIO CONTRATACIÓN</t>
  </si>
  <si>
    <t>Editorial Aranzadi S.A.</t>
  </si>
  <si>
    <t>335/18/RG</t>
  </si>
  <si>
    <t>ADQUISICIÓN 100 DVDs-R PARA TODA LA CORPORACIÓN</t>
  </si>
  <si>
    <t>337/18/AC</t>
  </si>
  <si>
    <t xml:space="preserve">ADQUISICIÓN DE DOS LIBRERÍAS (ACUERDO MARCO) </t>
  </si>
  <si>
    <t>338/18/AC</t>
  </si>
  <si>
    <t>340/18/AC</t>
  </si>
  <si>
    <t>341/18/AC</t>
  </si>
  <si>
    <t>342/18/AC</t>
  </si>
  <si>
    <t>ADQUISICIÓN TABURETE GITARORIO</t>
  </si>
  <si>
    <t>343/18/RG</t>
  </si>
  <si>
    <t>ADQUISICIÓN DIVERSOS SUMINISTROS DE OFICINA</t>
  </si>
  <si>
    <t>345/18/RG</t>
  </si>
  <si>
    <t>ADQUISICIÓN VESTUARIO LABORAL Y EPI DERIVADO DEL AC. MARCO LOTE II</t>
  </si>
  <si>
    <t>346/18/RG</t>
  </si>
  <si>
    <t>ADQUISICIÓN 3 LIBROS DE LEGISLACIÓN DE RÉGIMEN LOCAL EDITORIAL ARANZADI</t>
  </si>
  <si>
    <t>348/18/RG</t>
  </si>
  <si>
    <t>DIVERSO MATERIAL DE OFICINA PARA LOS SERVICIOS DE LA DIPUTACIÓN</t>
  </si>
  <si>
    <t>350/18/RG</t>
  </si>
  <si>
    <t>ADQUISICIÓN DIVERSO MATERIAL PARA LOS CENTROS GESTORES</t>
  </si>
  <si>
    <t>355/18/RG</t>
  </si>
  <si>
    <t xml:space="preserve">SUSCRIPCIÓN ON LINE PARA 2019 "TODO PROCEDIMIENTO TRIBUTARIO" </t>
  </si>
  <si>
    <t>357/18/RG</t>
  </si>
  <si>
    <t>VESTUARIO LABORAL Y EPI LOTE III DERIVADO DEL ACUERDO MARCO</t>
  </si>
  <si>
    <t>358/18/RG</t>
  </si>
  <si>
    <t>ADQUISICIÓN 3 RODILLERAS PARA SEGURIDAD E HIGIENE EN EL TRABAJO</t>
  </si>
  <si>
    <t>359/18/AC</t>
  </si>
  <si>
    <t>ADQUISICIÓN DE UN ARMARIO (ACUERDO MARCO)</t>
  </si>
  <si>
    <t>360/18/AC</t>
  </si>
  <si>
    <t>ADQUISICIÓN DE UN BUC 4 CAJONES (ACUERDO MARCO)</t>
  </si>
  <si>
    <t>28/02/19</t>
  </si>
  <si>
    <t>361/18/RG</t>
  </si>
  <si>
    <t>MATERIAL DE OFICINA DENTRO DEL ACUERDO MARCO MES DE OCTUBRE OFFICE DEPOT</t>
  </si>
  <si>
    <t>362/18/RG</t>
  </si>
  <si>
    <t>ADQUISICIÓN DE UN LIBRO - CÓDIGO TRIBUTARIO 25 EDICIÓN -2018</t>
  </si>
  <si>
    <t>364/18/AC</t>
  </si>
  <si>
    <t>ADQUISICIÓN DE UN CARRO BIBLIOTECA</t>
  </si>
  <si>
    <t>Todo Para El Archivo, S.L.</t>
  </si>
  <si>
    <t>365/18/RG</t>
  </si>
  <si>
    <t xml:space="preserve">ADQUISICIÓN MATERIAL DE OFICINA </t>
  </si>
  <si>
    <t>366/18/RG</t>
  </si>
  <si>
    <t>ADQUISICIÓN MATERIAL DE OFICINA PARA LOS SERVICIOS DE LA DIPUTACIÓN</t>
  </si>
  <si>
    <t>367/18/AC</t>
  </si>
  <si>
    <t>ADQUISICIÓN DE DOS SILLAS (ACUERDO MARCO)</t>
  </si>
  <si>
    <t>368/18/AC</t>
  </si>
  <si>
    <t>369/18/AC</t>
  </si>
  <si>
    <t>370/18/RG</t>
  </si>
  <si>
    <t>SELLOS PARA LA CORPORACIÓN</t>
  </si>
  <si>
    <t>371/18/AC</t>
  </si>
  <si>
    <t>ADQUISICIÓN DE SEIS BANCADAS (20 ASIENTOS) PARA LA MESA DE CONTRATACIÓN</t>
  </si>
  <si>
    <t>372/18/RG</t>
  </si>
  <si>
    <t>ADQUISICIÓN MATERIAL DE OFICINA PARA VARIOS SERVICIOS</t>
  </si>
  <si>
    <t>373/18/RG</t>
  </si>
  <si>
    <t>ADQUISICIÓN DE MATERIAL DE OFICINA</t>
  </si>
  <si>
    <t>374/18/AC</t>
  </si>
  <si>
    <t>375/18/RG</t>
  </si>
  <si>
    <t>ADQUISICIÓN DIVERSO MATERIAL PARA VARIOS SERVICIOS</t>
  </si>
  <si>
    <t>29/01/19</t>
  </si>
  <si>
    <t>376/18/AC</t>
  </si>
  <si>
    <t>382/18/RG</t>
  </si>
  <si>
    <t>ADQUISICIÓN DIVERSO MATERIAL DE OFICINA PARA EL SERVICIO DE CULTURA</t>
  </si>
  <si>
    <t>386/18/AC</t>
  </si>
  <si>
    <t>387/18/AC</t>
  </si>
  <si>
    <t>05/03/19</t>
  </si>
  <si>
    <t>393/18/RG</t>
  </si>
  <si>
    <t>ADQUISICIÓN CARPETAS COLGANTES PARA ARMARIO</t>
  </si>
  <si>
    <t>395/18/AC</t>
  </si>
  <si>
    <t>396/18/RG</t>
  </si>
  <si>
    <t>MATERIAL DE OFICINA DENTRO DEL ACUERDO MARCO OFFICE DEPOT NOVIEMBRE</t>
  </si>
  <si>
    <t>397/18/AC</t>
  </si>
  <si>
    <t>398/18/TC</t>
  </si>
  <si>
    <t>ADHESION DEL SERVICIO DE MEDIO AMBIENTE AL ACUERDO MARCO PARA SUMINISTRO DE CARBURANTE DESTINADO PARA VEHÍCULOS Y CALEFACCIÓN A LA DIPUTACION Y ORGANISMOS ADHERIDOS A CENTRAL DE COMPRAS</t>
  </si>
  <si>
    <t>CEPSA, SAU</t>
  </si>
  <si>
    <t>21/03/19</t>
  </si>
  <si>
    <t>400/18/AC</t>
  </si>
  <si>
    <t>401/18/AC</t>
  </si>
  <si>
    <t>402/18/AC</t>
  </si>
  <si>
    <t>403/18/RG</t>
  </si>
  <si>
    <t>ADQUISICIÓN DOS SELLOS DE CAUCHO PARA INTERVENCIÓN</t>
  </si>
  <si>
    <t>404/18/RG</t>
  </si>
  <si>
    <t>ADQUISICIÓN DE MATERIAL DE OFICINA PARA VARIOS SERVICIOS DE LA DIPUTACIÓN</t>
  </si>
  <si>
    <t>405/18/RG</t>
  </si>
  <si>
    <t>ADQUISICIÓN DE DOS SELLOS DE CAUCHO PARA LA INSTITUCIÓN ALFONS EL MAGNÀNIM</t>
  </si>
  <si>
    <t>407/18/RG</t>
  </si>
  <si>
    <t>MATERIAL DE OFICINA DENTRO DEL ACUERDO MARCO MES DICIEMBRE OFFICE DEPOT</t>
  </si>
  <si>
    <t>408/18/RG</t>
  </si>
  <si>
    <t>ADQUISICIÓN DIVERSO MATERIAL DE OFICINA PARA LOS SERVICIOS DE LA DIPUTACIÓN</t>
  </si>
  <si>
    <t>1/19/AC</t>
  </si>
  <si>
    <t>3/19/AC</t>
  </si>
  <si>
    <t>4/19/AC</t>
  </si>
  <si>
    <t>5/19/AC</t>
  </si>
  <si>
    <t xml:space="preserve">ADQUISICIÓN DIVERSO MOBILIARIO (ACUERDO MARCO)
</t>
  </si>
  <si>
    <t>26/03/19</t>
  </si>
  <si>
    <t>12/19/RG</t>
  </si>
  <si>
    <t>ADQUISICIÓN DE DOS SELLOS DE CAUCHO PARA INTERVENCIÓN</t>
  </si>
  <si>
    <t>20/02/19</t>
  </si>
  <si>
    <t>13/19/RG</t>
  </si>
  <si>
    <t>ADQUISICIÓN DE DOS SELLOS DE CAUCHO PARA COMUNICACIÓN Y RELACIONES CON EL EXTERIOR</t>
  </si>
  <si>
    <t>14/19/RG</t>
  </si>
  <si>
    <t>ADQUISICIÓN DE UN SELLO DE CAUCHO PARA EL PARQUE MÓVIL</t>
  </si>
  <si>
    <t>15/19/RG</t>
  </si>
  <si>
    <t>MATERIAL DE OFICINA DENTRO DEL ACUERDO MARCO - SEGUNDO TRAMO MES DE DICIEMBRE - OFFICE DEPOT</t>
  </si>
  <si>
    <t>16/19/RG</t>
  </si>
  <si>
    <t>ADQUISICIÓN DE UNA CARRETILLA PARA LA IAM</t>
  </si>
  <si>
    <t>17/19/AC</t>
  </si>
  <si>
    <t>18/19/AC</t>
  </si>
  <si>
    <t>SUSCRIPCION ONLINE A COSITAL</t>
  </si>
  <si>
    <t>19/19/AC</t>
  </si>
  <si>
    <t>SUSCRIPCIÓN A LA REVISTA DE ESTUDIOS LOCALES CUNAL</t>
  </si>
  <si>
    <t>20/19/AC</t>
  </si>
  <si>
    <t>SUSCRIPCIÓN ON LINE EL CONSULTOR CONTRATACIÓN ADMINISTRATIVA</t>
  </si>
  <si>
    <t>21/19/AC</t>
  </si>
  <si>
    <t>SUSCRIPCIÓN EN LINEA EL CONSULTOR CONTRATACIÓN ADMINISTRATIVA</t>
  </si>
  <si>
    <t>22/19/AC</t>
  </si>
  <si>
    <t>SUSCRIPCIÓN ANUAL TIRANT ON LINE</t>
  </si>
  <si>
    <t>TIRANT LO BLANCH</t>
  </si>
  <si>
    <t>23/19/RG</t>
  </si>
  <si>
    <t>ADQUISICIÓN LIBRO "LA DETERMINACIÓN DEL PRECIO DE LOS CONTRATOS PÚBLICOS CON BASE EN EL COSTE" PARA CONTRATACIÓN</t>
  </si>
  <si>
    <t>24/19/RG</t>
  </si>
  <si>
    <t>VESTUARIO LABORAL Y EPI DERIVADO DEL ACUERDO MARCO LOTE II</t>
  </si>
  <si>
    <t>34/19/RG</t>
  </si>
  <si>
    <t>SUSCRIPCIÓN ANUAL 2019 PERIÓDICO EL PAÍS</t>
  </si>
  <si>
    <t>EDICIONES EL PAIS, S.L.</t>
  </si>
  <si>
    <t>35/19/AC</t>
  </si>
  <si>
    <t>40/19/RG</t>
  </si>
  <si>
    <t>SUSCRIPCIÓN REVISTA DE TRIBUTOS LOCALES</t>
  </si>
  <si>
    <t>RENTA GRUPO EDITORIAL, S.A.</t>
  </si>
  <si>
    <t>41/19/RG</t>
  </si>
  <si>
    <t>ADQUISICIÓN MATERIAL DE OFICINA PARA VARIOS SERVICIOS DE LA DIPUTACIÓN</t>
  </si>
  <si>
    <t>OFISTIL SUMINISTRES S.L.</t>
  </si>
  <si>
    <t>44/19/RG</t>
  </si>
  <si>
    <t>SELLO DE CAUCHO PARA LA IAM</t>
  </si>
  <si>
    <t>45/19/RG</t>
  </si>
  <si>
    <t>CARTUCHO DE TINTA PARA SELLO DE CAUCHO DE PERSONAL</t>
  </si>
  <si>
    <t>47/19/RG</t>
  </si>
  <si>
    <t>MATERIAL DE OFICINA PARA LA CORPORACIÓN</t>
  </si>
  <si>
    <t>48/19/AC</t>
  </si>
  <si>
    <t>50/19/RG</t>
  </si>
  <si>
    <t>ADQUISICIÓN DE MATERIAL INFORMÁTICO PARA LA CORPORACIÓN</t>
  </si>
  <si>
    <t>52/19/RG</t>
  </si>
  <si>
    <t>DIVERSO MATERIAL DE OFICINA PARA EL MUVIM</t>
  </si>
  <si>
    <t>28/03/19</t>
  </si>
  <si>
    <t>71/19/RG</t>
  </si>
  <si>
    <t>RENOVACIÓN SUSCRIPCIÓN BASE DE DATOS PROYECTO CSP</t>
  </si>
  <si>
    <t>COM-PACTO SOLUCIONES Y PROYECTOS SL</t>
  </si>
  <si>
    <t xml:space="preserve">ADQUISICIÓN DIVERSO MOBILIARIO (ACUERDO MARCO)
</t>
  </si>
  <si>
    <t>27/19/PS</t>
  </si>
  <si>
    <t>SERVICIO DE EVALUACION DE LA SATISFACCION DEL ALUMNADO Y PROFESORADO DE ACCIONES FORMATIVAS</t>
  </si>
  <si>
    <t>363/17/PS</t>
  </si>
  <si>
    <t>CENTRO DE OBSERVACION Y TELEDETECCION ESPCIAL</t>
  </si>
  <si>
    <t>22/03/19</t>
  </si>
  <si>
    <t>28/19/AGR</t>
  </si>
  <si>
    <t>PRORROGA SERVICIO DE INSTALACIONES PARA FORMACION DE LOS PLANES DE FORMACION DE LA DIPUTACION DE VALENCIA, ASI COMO SERVICIOS DE APOYO EN EL TRANSCURSO DE LA ACTIVIDAD FORMATIVA</t>
  </si>
  <si>
    <t>364/17/AGR</t>
  </si>
  <si>
    <t>Fundacio Empresa-Universitat - Ad</t>
  </si>
  <si>
    <t>33/19/AM</t>
  </si>
  <si>
    <t>PRORROGA SERVICIO TRASLADO Y COLOCACION DE MOBILIARIO, ARCHIVOS, DOCUMENTACION, ESTANTERIAS, MONTAJE Y DESMONTAJE DE BIENES MUEBLES, ACONDICIONAMIENTO DE ALMACEN Y ARCHIVOS DE LA CORPORACION Y SUS DEPENDENCIAS</t>
  </si>
  <si>
    <t>32/15/AM</t>
  </si>
  <si>
    <t>Loginle, S.L</t>
  </si>
  <si>
    <t>07/03/19</t>
  </si>
  <si>
    <t>38/19/PS</t>
  </si>
  <si>
    <t>PRORROGA SERVICIO DE STREAMING</t>
  </si>
  <si>
    <t>209/16/PS</t>
  </si>
  <si>
    <t>AMBISER INNOVACIONES, SL</t>
  </si>
  <si>
    <t>26/02/19</t>
  </si>
  <si>
    <t>89/19/RCF</t>
  </si>
  <si>
    <t>SOPORTE Y MANTENIMIENTO  DE LA SOLUCION DE GESTIÓN DE RECURSOS HUMANOS GINPIX7</t>
  </si>
  <si>
    <t>67/16/TC</t>
  </si>
  <si>
    <t>Savia, S.L.</t>
  </si>
  <si>
    <t>27/03/19</t>
  </si>
  <si>
    <t>SUSCRIPCIONES</t>
  </si>
  <si>
    <t>208/18/TC</t>
  </si>
  <si>
    <t xml:space="preserve"> SERVICIO DE TIENDA DE LOS MUSEOS DE LA BENEFICENCIA Y MUVIM</t>
  </si>
  <si>
    <t>Abierto ordinario</t>
  </si>
  <si>
    <t>F - Administraciones especiales</t>
  </si>
  <si>
    <t>30/11/18</t>
  </si>
  <si>
    <t>19/02/19</t>
  </si>
  <si>
    <t>ENERO 2019- MARZO 2019</t>
  </si>
  <si>
    <t>ABIERTO SUPERSIMPLIFICADO</t>
  </si>
  <si>
    <t>ABIERTO SIMPLIFICADO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</si>
</sst>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name val="Dialog"/>
    </font>
    <font>
      <sz val="10"/>
      <color theme="1"/>
      <name val="Calibri"/>
      <family val="2"/>
      <scheme val="minor"/>
    </font>
    <font>
      <sz val="10"/>
      <name val="Dialog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DCE6F1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/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95B3D7"/>
      </left>
      <right/>
      <top style="thin">
        <color rgb="FF4F81BD"/>
      </top>
      <bottom style="double">
        <color rgb="FF4F81BD"/>
      </bottom>
      <diagonal/>
    </border>
    <border>
      <left/>
      <right style="thin">
        <color rgb="FF95B3D7"/>
      </right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theme="4"/>
      </bottom>
      <diagonal/>
    </border>
    <border>
      <left style="thin">
        <color rgb="FF95B3D7"/>
      </left>
      <right/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5" fillId="0" borderId="1" applyNumberFormat="0" applyFill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5" fillId="0" borderId="1" xfId="2" applyAlignment="1">
      <alignment horizontal="center" vertical="center" wrapText="1"/>
    </xf>
    <xf numFmtId="164" fontId="5" fillId="0" borderId="1" xfId="2" applyNumberFormat="1" applyAlignment="1">
      <alignment horizontal="center" vertical="center"/>
    </xf>
    <xf numFmtId="9" fontId="5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wrapText="1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4" fontId="8" fillId="0" borderId="7" xfId="2" applyNumberFormat="1" applyFont="1" applyFill="1" applyBorder="1" applyAlignment="1">
      <alignment horizontal="center" vertical="center"/>
    </xf>
    <xf numFmtId="9" fontId="8" fillId="0" borderId="9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1" fillId="0" borderId="3" xfId="0" applyNumberFormat="1" applyFont="1" applyFill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9" fontId="1" fillId="0" borderId="4" xfId="1" applyFont="1" applyFill="1" applyBorder="1" applyAlignment="1">
      <alignment horizontal="center" vertical="center"/>
    </xf>
    <xf numFmtId="9" fontId="1" fillId="4" borderId="4" xfId="1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2" fillId="0" borderId="10" xfId="3" applyBorder="1"/>
    <xf numFmtId="0" fontId="6" fillId="0" borderId="0" xfId="3" applyFon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0" fillId="0" borderId="0" xfId="4" applyFont="1"/>
    <xf numFmtId="44" fontId="0" fillId="0" borderId="0" xfId="4" applyFont="1" applyAlignment="1">
      <alignment horizontal="center" vertical="center" wrapText="1"/>
    </xf>
    <xf numFmtId="44" fontId="11" fillId="0" borderId="0" xfId="4" applyFont="1" applyAlignment="1">
      <alignment horizontal="right" vertical="center"/>
    </xf>
    <xf numFmtId="44" fontId="12" fillId="0" borderId="0" xfId="4" applyFont="1" applyAlignment="1">
      <alignment horizontal="right" vertical="center"/>
    </xf>
    <xf numFmtId="44" fontId="10" fillId="0" borderId="0" xfId="4" applyFont="1"/>
    <xf numFmtId="44" fontId="10" fillId="0" borderId="0" xfId="4" applyFont="1" applyAlignment="1">
      <alignment horizontal="center" vertical="center" wrapText="1"/>
    </xf>
    <xf numFmtId="0" fontId="0" fillId="0" borderId="0" xfId="0" applyAlignment="1"/>
    <xf numFmtId="44" fontId="13" fillId="0" borderId="0" xfId="4" applyFont="1" applyAlignment="1">
      <alignment horizontal="right" vertical="center" wrapText="1"/>
    </xf>
    <xf numFmtId="44" fontId="3" fillId="0" borderId="0" xfId="4" applyFont="1"/>
    <xf numFmtId="44" fontId="3" fillId="0" borderId="0" xfId="4" applyFont="1" applyAlignment="1">
      <alignment horizontal="center" vertical="center" wrapText="1"/>
    </xf>
    <xf numFmtId="44" fontId="13" fillId="0" borderId="0" xfId="4" applyFont="1" applyAlignment="1">
      <alignment horizontal="right" vertical="center"/>
    </xf>
    <xf numFmtId="44" fontId="10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44" fontId="0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8" fillId="4" borderId="11" xfId="0" applyFont="1" applyFill="1" applyBorder="1" applyAlignment="1">
      <alignment horizontal="center" vertical="center" wrapText="1"/>
    </xf>
    <xf numFmtId="164" fontId="1" fillId="4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6" fillId="0" borderId="0" xfId="3" applyFont="1"/>
    <xf numFmtId="0" fontId="2" fillId="0" borderId="0" xfId="3"/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9" fontId="14" fillId="0" borderId="0" xfId="1" applyFont="1" applyAlignment="1">
      <alignment horizontal="center" vertical="center"/>
    </xf>
  </cellXfs>
  <cellStyles count="5">
    <cellStyle name="Encabezado 4" xfId="3" builtinId="19"/>
    <cellStyle name="Moneda" xfId="4" builtinId="4"/>
    <cellStyle name="Normal" xfId="0" builtinId="0"/>
    <cellStyle name="Porcentaje" xfId="1" builtinId="5"/>
    <cellStyle name="Total" xfId="2" builtinId="25"/>
  </cellStyles>
  <dxfs count="227"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1" formatCode="0"/>
      <alignment horizontal="right" vertical="bottom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30" formatCode="@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ialog"/>
        <scheme val="none"/>
      </font>
      <numFmt numFmtId="34" formatCode="_-* #,##0.00\ &quot;€&quot;_-;\-* #,##0.00\ &quot;€&quot;_-;_-* &quot;-&quot;??\ &quot;€&quot;_-;_-@_-"/>
      <alignment horizontal="righ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auto="1"/>
        <name val="Dialog"/>
        <scheme val="none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ContratosAdjudicados!$D$142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ContratosAdjudicados!$B$143:$B$153</c:f>
              <c:strCache>
                <c:ptCount val="11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ADJUDICACIÓN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 DERIVADO ACUERDO MARCO</c:v>
                </c:pt>
                <c:pt idx="10">
                  <c:v>SUSCRIPCIONES</c:v>
                </c:pt>
              </c:strCache>
            </c:strRef>
          </c:cat>
          <c:val>
            <c:numRef>
              <c:f>ContratosAdjudicados!$D$143:$D$153</c:f>
              <c:numCache>
                <c:formatCode>0%</c:formatCode>
                <c:ptCount val="11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9.3631823838754444E-2</c:v>
                </c:pt>
                <c:pt idx="9">
                  <c:v>0.71390916437350271</c:v>
                </c:pt>
                <c:pt idx="10">
                  <c:v>4.0093312573316869E-3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683021329098133E-2"/>
          <c:y val="8.9027352593584047E-2"/>
          <c:w val="0.8928144028869609"/>
          <c:h val="0.70411831432463334"/>
        </c:manualLayout>
      </c:layout>
      <c:bar3DChart>
        <c:barDir val="col"/>
        <c:grouping val="standard"/>
        <c:varyColors val="0"/>
        <c:ser>
          <c:idx val="0"/>
          <c:order val="0"/>
          <c:tx>
            <c:v>Octubre-Diciembre 2018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Comparativa'!$A$7:$A$17</c:f>
              <c:strCache>
                <c:ptCount val="11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ADQUISICIÓN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DERIVADO ACUERDO MARCO</c:v>
                </c:pt>
                <c:pt idx="10">
                  <c:v>SUSCRIPCIONES</c:v>
                </c:pt>
              </c:strCache>
            </c:strRef>
          </c:cat>
          <c:val>
            <c:numRef>
              <c:f>'14. Comparativa'!$B$7:$B$17</c:f>
              <c:numCache>
                <c:formatCode>_-* #,##0.00\ [$€-40A]_-;\-* #,##0.00\ [$€-40A]_-;_-* "-"??\ [$€-40A]_-;_-@_-</c:formatCode>
                <c:ptCount val="11"/>
                <c:pt idx="0">
                  <c:v>1291624.67</c:v>
                </c:pt>
                <c:pt idx="1">
                  <c:v>0</c:v>
                </c:pt>
                <c:pt idx="2">
                  <c:v>43898.8</c:v>
                </c:pt>
                <c:pt idx="3">
                  <c:v>0</c:v>
                </c:pt>
                <c:pt idx="4">
                  <c:v>0</c:v>
                </c:pt>
                <c:pt idx="5">
                  <c:v>598107.11</c:v>
                </c:pt>
                <c:pt idx="6">
                  <c:v>276823.2</c:v>
                </c:pt>
                <c:pt idx="7">
                  <c:v>0</c:v>
                </c:pt>
                <c:pt idx="8">
                  <c:v>14678.46</c:v>
                </c:pt>
                <c:pt idx="9">
                  <c:v>16551.819999999996</c:v>
                </c:pt>
                <c:pt idx="10">
                  <c:v>300</c:v>
                </c:pt>
              </c:numCache>
            </c:numRef>
          </c:val>
        </c:ser>
        <c:ser>
          <c:idx val="1"/>
          <c:order val="1"/>
          <c:tx>
            <c:v>Enero-Marzo 2019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Comparativa'!$A$7:$A$17</c:f>
              <c:strCache>
                <c:ptCount val="11"/>
                <c:pt idx="0">
                  <c:v>ABIERTO</c:v>
                </c:pt>
                <c:pt idx="1">
                  <c:v>ABIERTO SUPERSIMPLIFICADO</c:v>
                </c:pt>
                <c:pt idx="2">
                  <c:v>ABIERTO SIMPLIFICADO</c:v>
                </c:pt>
                <c:pt idx="3">
                  <c:v>RESTRINGIDO</c:v>
                </c:pt>
                <c:pt idx="4">
                  <c:v>NEGOCIADO CON PUBLICIDAD</c:v>
                </c:pt>
                <c:pt idx="5">
                  <c:v>NEGOCIADO SIN PUBLICIDAD</c:v>
                </c:pt>
                <c:pt idx="6">
                  <c:v>ADQUISICIÓN CENTRALIZADA</c:v>
                </c:pt>
                <c:pt idx="7">
                  <c:v>CONTRATO MENOR</c:v>
                </c:pt>
                <c:pt idx="8">
                  <c:v>ADJUDICACIÓN DIRECTA</c:v>
                </c:pt>
                <c:pt idx="9">
                  <c:v>DERIVADO ACUERDO MARCO</c:v>
                </c:pt>
                <c:pt idx="10">
                  <c:v>SUSCRIPCIONES</c:v>
                </c:pt>
              </c:strCache>
            </c:strRef>
          </c:cat>
          <c:val>
            <c:numRef>
              <c:f>'14. Comparativa'!$D$7:$D$17</c:f>
              <c:numCache>
                <c:formatCode>_-* #,##0.00\ [$€-40A]_-;\-* #,##0.00\ [$€-40A]_-;_-* "-"??\ [$€-40A]_-;_-@_-</c:formatCode>
                <c:ptCount val="11"/>
                <c:pt idx="0">
                  <c:v>0</c:v>
                </c:pt>
                <c:pt idx="1">
                  <c:v>20345.18</c:v>
                </c:pt>
                <c:pt idx="2">
                  <c:v>22264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20729.479999999989</c:v>
                </c:pt>
                <c:pt idx="9">
                  <c:v>158054.86999999994</c:v>
                </c:pt>
                <c:pt idx="10">
                  <c:v>887.6400000000001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887728"/>
        <c:axId val="132888120"/>
        <c:axId val="132892016"/>
      </c:bar3DChart>
      <c:catAx>
        <c:axId val="13288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60" b="0" i="0" u="none" strike="noStrike" kern="12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88120"/>
        <c:crosses val="autoZero"/>
        <c:auto val="1"/>
        <c:lblAlgn val="ctr"/>
        <c:lblOffset val="100"/>
        <c:noMultiLvlLbl val="0"/>
      </c:catAx>
      <c:valAx>
        <c:axId val="13288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A]_-;\-* #,##0.00\ [$€-40A]_-;_-* &quot;-&quot;??\ [$€-4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887728"/>
        <c:crosses val="autoZero"/>
        <c:crossBetween val="between"/>
      </c:valAx>
      <c:serAx>
        <c:axId val="1328920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32888120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83635256196445"/>
          <c:y val="0.92906940120856984"/>
          <c:w val="0.23591870157665418"/>
          <c:h val="5.40453436786965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161</xdr:row>
      <xdr:rowOff>178592</xdr:rowOff>
    </xdr:from>
    <xdr:to>
      <xdr:col>2</xdr:col>
      <xdr:colOff>869156</xdr:colOff>
      <xdr:row>184</xdr:row>
      <xdr:rowOff>142873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114300</xdr:colOff>
      <xdr:row>0</xdr:row>
      <xdr:rowOff>66675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58115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18</xdr:row>
      <xdr:rowOff>85725</xdr:rowOff>
    </xdr:from>
    <xdr:to>
      <xdr:col>7</xdr:col>
      <xdr:colOff>57149</xdr:colOff>
      <xdr:row>41</xdr:row>
      <xdr:rowOff>9526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7:P140" totalsRowCount="1" headerRowDxfId="226" dataDxfId="225">
  <tableColumns count="16">
    <tableColumn id="1" name="EXPEDIENTE" dataDxfId="224" totalsRowDxfId="223"/>
    <tableColumn id="2" name="OBJETO" dataDxfId="222" totalsRowDxfId="221"/>
    <tableColumn id="3" name="PROCEDIMIENTO ADJUDICACIÓN" dataDxfId="220" totalsRowDxfId="219"/>
    <tableColumn id="4" name="TIPO CONTRATO" dataDxfId="218" totalsRowDxfId="217"/>
    <tableColumn id="18" name="IMPORTE NETO PRESUPUESTO" dataDxfId="216" totalsRowDxfId="215" dataCellStyle="Moneda"/>
    <tableColumn id="17" name="IMPORTE TOTAL PRESUPUESTO" dataDxfId="214" totalsRowDxfId="213" dataCellStyle="Moneda"/>
    <tableColumn id="22" name="PUBLICACIÓN DOUE" dataDxfId="212" totalsRowDxfId="211"/>
    <tableColumn id="21" name="PUBLICACIÓN BOE" dataDxfId="210" totalsRowDxfId="209"/>
    <tableColumn id="20" name="PUBLICACIÓN BOP" dataDxfId="208" totalsRowDxfId="207"/>
    <tableColumn id="19" name="PUBLICACIÓN PERFIL CONTRATANTE" dataDxfId="206" totalsRowDxfId="205"/>
    <tableColumn id="23" name="LICITADORES PARTICIPANTES" dataDxfId="204" totalsRowDxfId="203"/>
    <tableColumn id="5" name="CONTRATISTA" dataDxfId="202" totalsRowDxfId="201"/>
    <tableColumn id="6" name="IMPORTE NETO ADJUDICACIÓN" dataDxfId="200" totalsRowDxfId="199" dataCellStyle="Moneda"/>
    <tableColumn id="7" name="IMPORTE TOTAL ADJUDICACIÓN" totalsRowFunction="sum" dataDxfId="198" totalsRowDxfId="197" dataCellStyle="Moneda"/>
    <tableColumn id="8" name="FECHA ADJUDICACIÓN" dataDxfId="196" totalsRowDxfId="195"/>
    <tableColumn id="9" name="PLAZO EJECUCIÓN" dataDxfId="194" totalsRowDxfId="19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la1468111213" displayName="Tabla1468111213" ref="A7:G11" totalsRowShown="0" headerRowDxfId="71" dataDxfId="70">
  <autoFilter ref="A7:G11"/>
  <tableColumns count="7">
    <tableColumn id="1" name="EXPEDIENTE" dataDxfId="69"/>
    <tableColumn id="2" name="OBJETO" dataDxfId="68"/>
    <tableColumn id="3" name="PROCEDIMIENTO ADJUDICACIÓN" dataDxfId="67"/>
    <tableColumn id="4" name="EXPEDIENTE RELACIONADO" dataDxfId="66"/>
    <tableColumn id="18" name="TIPO CONTRATO" dataDxfId="65"/>
    <tableColumn id="17" name="CONTRATISTA" dataDxfId="64"/>
    <tableColumn id="22" name="FECHA RESOLUCIÓN" dataDxfId="6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a146811121314" displayName="Tabla146811121314" ref="A7:G8" insertRow="1" totalsRowShown="0" headerRowDxfId="62" dataDxfId="61">
  <autoFilter ref="A7:G8"/>
  <tableColumns count="7">
    <tableColumn id="1" name="EXPEDIENTE" dataDxfId="60"/>
    <tableColumn id="2" name="OBJETO" dataDxfId="59"/>
    <tableColumn id="3" name="PROCEDIMIENTO ADJUDICACIÓN" dataDxfId="58"/>
    <tableColumn id="4" name="EXPEDIENTE RELACIONADO" dataDxfId="57"/>
    <tableColumn id="18" name="TIPO CONTRATO" dataDxfId="56"/>
    <tableColumn id="17" name="CONTRATISTA" dataDxfId="55"/>
    <tableColumn id="22" name="FECHA CESIÓN" dataDxfId="5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5" name="Tabla1916" displayName="Tabla1916" ref="A7:P9" totalsRowShown="0" headerRowDxfId="53" dataDxfId="52">
  <autoFilter ref="A7:P9"/>
  <tableColumns count="16">
    <tableColumn id="1" name="EXPEDIENTE" dataDxfId="51"/>
    <tableColumn id="2" name="OBJETO" dataDxfId="50"/>
    <tableColumn id="3" name="PROCEDIMIENTO ADJUDICACIÓN" dataDxfId="49"/>
    <tableColumn id="4" name="TIPO CONTRATO" dataDxfId="48"/>
    <tableColumn id="18" name="IMPORTE NETO PRESUPUESTO" dataDxfId="47"/>
    <tableColumn id="17" name="IMPORTE TOTAL PRESUPUESTO" dataDxfId="46"/>
    <tableColumn id="22" name="PUBLICACIÓN DOUE" dataDxfId="45"/>
    <tableColumn id="21" name="PUBLICACIÓN BOE" dataDxfId="44"/>
    <tableColumn id="20" name="PUBLICACIÓN BOP" dataDxfId="43"/>
    <tableColumn id="19" name="PUBLICACIÓN PERFIL CONTRATANTE" dataDxfId="42"/>
    <tableColumn id="23" name="LICITADORES PARTICIPANTES" dataDxfId="41"/>
    <tableColumn id="5" name="CONTRATISTA" dataDxfId="40"/>
    <tableColumn id="6" name="IMPORTE NETO ADJUDICACIÓN" dataDxfId="39"/>
    <tableColumn id="7" name="IMPORTE TOTAL ADJUDICACIÓN" dataDxfId="38"/>
    <tableColumn id="8" name="FECHA DESIERTO" dataDxfId="37"/>
    <tableColumn id="9" name="PLAZO EJECUCIÓN" dataDxfId="3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6" name="Tabla191617" displayName="Tabla191617" ref="A7:P8" insertRow="1" totalsRowShown="0" headerRowDxfId="35" dataDxfId="34">
  <autoFilter ref="A7:P8"/>
  <tableColumns count="16">
    <tableColumn id="1" name="EXPEDIENTE" dataDxfId="33"/>
    <tableColumn id="2" name="OBJETO" dataDxfId="32"/>
    <tableColumn id="3" name="PROCEDIMIENTO ADJUDICACIÓN" dataDxfId="31"/>
    <tableColumn id="4" name="TIPO CONTRATO" dataDxfId="30"/>
    <tableColumn id="18" name="IMPORTE NETO PRESUPUESTO" dataDxfId="29"/>
    <tableColumn id="17" name="IMPORTE TOTAL PRESUPUESTO" dataDxfId="28"/>
    <tableColumn id="22" name="PUBLICACIÓN DOUE" dataDxfId="27"/>
    <tableColumn id="21" name="PUBLICACIÓN BOE" dataDxfId="26"/>
    <tableColumn id="20" name="PUBLICACIÓN BOP" dataDxfId="25"/>
    <tableColumn id="19" name="PUBLICACIÓN PERFIL CONTRATANTE" dataDxfId="24"/>
    <tableColumn id="23" name="LICITADORES PARTICIPANTES" dataDxfId="23"/>
    <tableColumn id="5" name="CONTRATISTA" dataDxfId="22"/>
    <tableColumn id="6" name="IMPORTE NETO ADJUDICACIÓN" dataDxfId="21"/>
    <tableColumn id="7" name="IMPORTE TOTAL ADJUDICACIÓN" dataDxfId="20"/>
    <tableColumn id="8" name="FECHA ADJUDICACIÓN" dataDxfId="19"/>
    <tableColumn id="9" name="PLAZO EJECUCIÓN" dataDxfId="1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7" name="Tabla19161718" displayName="Tabla19161718" ref="A7:P8" insertRow="1" totalsRowShown="0" headerRowDxfId="17" dataDxfId="16">
  <autoFilter ref="A7:P8"/>
  <tableColumns count="16">
    <tableColumn id="1" name="EXPEDIENTE" dataDxfId="15"/>
    <tableColumn id="2" name="OBJETO" dataDxfId="14"/>
    <tableColumn id="3" name="PROCEDIMIENTO ADJUDICACIÓN" dataDxfId="13"/>
    <tableColumn id="4" name="TIPO CONTRATO" dataDxfId="12"/>
    <tableColumn id="18" name="IMPORTE NETO PRESUPUESTO" dataDxfId="11"/>
    <tableColumn id="17" name="IMPORTE TOTAL PRESUPUESTO" dataDxfId="10"/>
    <tableColumn id="22" name="PUBLICACIÓN DOUE" dataDxfId="9"/>
    <tableColumn id="21" name="PUBLICACIÓN BOE" dataDxfId="8"/>
    <tableColumn id="20" name="PUBLICACIÓN BOP" dataDxfId="7"/>
    <tableColumn id="19" name="PUBLICACIÓN PERFIL CONTRATANTE" dataDxfId="6"/>
    <tableColumn id="23" name="LICITADORES PARTICIPANTES" dataDxfId="5"/>
    <tableColumn id="5" name="CONTRATISTA" dataDxfId="4"/>
    <tableColumn id="6" name="IMPORTE NETO ADJUDICACIÓN" dataDxfId="3"/>
    <tableColumn id="7" name="IMPORTE TOTAL ADJUDICACIÓN" dataDxfId="2"/>
    <tableColumn id="8" name="FECHA ADJUDICACIÓN" dataDxfId="1"/>
    <tableColumn id="9" name="PLAZO EJECUCIÓN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5" displayName="Tabla15" ref="B141:D154" totalsRowShown="0">
  <autoFilter ref="B141:D154"/>
  <tableColumns count="3">
    <tableColumn id="1" name="Columna1" dataDxfId="192"/>
    <tableColumn id="2" name="Columna2" dataDxfId="191"/>
    <tableColumn id="3" name="Columna3" dataDxfId="190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0" name="Tabla14621" displayName="Tabla14621" ref="A6:P8" insertRow="1" totalsRowCount="1" headerRowDxfId="189" dataDxfId="188">
  <autoFilter ref="A6:P7"/>
  <tableColumns count="16">
    <tableColumn id="1" name="EXPEDIENTE" dataDxfId="187" totalsRowDxfId="186"/>
    <tableColumn id="2" name="OBJETO" dataDxfId="185" totalsRowDxfId="184"/>
    <tableColumn id="3" name="PROCEDIMIENTO ADJUDICACIÓN" dataDxfId="183" totalsRowDxfId="182"/>
    <tableColumn id="4" name="TIPO CONTRATO" dataDxfId="181" totalsRowDxfId="180"/>
    <tableColumn id="18" name="IMPORTE NETO PRESUPUESTO" dataDxfId="179" totalsRowDxfId="178"/>
    <tableColumn id="17" name="IMPORTE TOTAL PRESUPUESTO" dataDxfId="177" totalsRowDxfId="176"/>
    <tableColumn id="22" name="PUBLICACIÓN DOUE" dataDxfId="175" totalsRowDxfId="174"/>
    <tableColumn id="21" name="PUBLICACIÓN BOE" dataDxfId="173" totalsRowDxfId="172"/>
    <tableColumn id="20" name="PUBLICACIÓN BOP" dataDxfId="171" totalsRowDxfId="170"/>
    <tableColumn id="19" name="PUBLICACIÓN PERFIL CONTRATANTE" dataDxfId="169" totalsRowDxfId="168"/>
    <tableColumn id="23" name="LICITADORES PARTICIPANTES" dataDxfId="167" totalsRowDxfId="166"/>
    <tableColumn id="5" name="CONTRATISTA" dataDxfId="165" totalsRowDxfId="164"/>
    <tableColumn id="6" name="IMPORTE NETO ADJUDICACIÓN" dataDxfId="163" totalsRowDxfId="162"/>
    <tableColumn id="7" name="IMPORTE TOTAL ADJUDICACIÓN" dataDxfId="161" totalsRowDxfId="160"/>
    <tableColumn id="8" name="FECHA ADJUDICACIÓN" dataDxfId="159" totalsRowDxfId="158"/>
    <tableColumn id="9" name="PLAZO EJECUCIÓN" dataDxfId="157" totalsRowDxfId="15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a1464" displayName="Tabla1464" ref="A7:P73" totalsRowShown="0" headerRowDxfId="155" dataDxfId="154">
  <autoFilter ref="A7:P73"/>
  <tableColumns count="16">
    <tableColumn id="1" name="EXPEDIENTE" totalsRowDxfId="153"/>
    <tableColumn id="2" name="OBJETO" totalsRowDxfId="152"/>
    <tableColumn id="3" name="PROCEDIMIENTO ADJUDICACIÓN" totalsRowDxfId="151"/>
    <tableColumn id="4" name="TIPO CONTRATO" totalsRowDxfId="150"/>
    <tableColumn id="18" name="IMPORTE NETO PRESUPUESTO" totalsRowDxfId="149" dataCellStyle="Moneda"/>
    <tableColumn id="17" name="IMPORTE TOTAL PRESUPUESTO" totalsRowDxfId="148" dataCellStyle="Moneda"/>
    <tableColumn id="22" name="PUBLICACIÓN DOUE" totalsRowDxfId="147"/>
    <tableColumn id="21" name="PUBLICACIÓN BOE" totalsRowDxfId="146"/>
    <tableColumn id="20" name="PUBLICACIÓN BOP" totalsRowDxfId="145"/>
    <tableColumn id="19" name="PUBLICACIÓN PERFIL CONTRATANTE" totalsRowDxfId="144"/>
    <tableColumn id="23" name="LICITADORES PARTICIPANTES" totalsRowDxfId="143"/>
    <tableColumn id="5" name="CONTRATISTA" totalsRowDxfId="142"/>
    <tableColumn id="6" name="IMPORTE NETO ADJUDICACIÓN" dataDxfId="141" totalsRowDxfId="140" dataCellStyle="Moneda"/>
    <tableColumn id="7" name="IMPORTE TOTAL ADJUDICACIÓN" dataDxfId="139" totalsRowDxfId="138" dataCellStyle="Moneda"/>
    <tableColumn id="8" name="FECHA ADJUDICACIÓN" dataDxfId="137" totalsRowDxfId="136"/>
    <tableColumn id="9" name="PLAZO EJECUCIÓN" dataDxfId="135" totalsRowDxfId="1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146" displayName="Tabla146" ref="A7:P8" totalsRowShown="0" headerRowDxfId="133" dataDxfId="132">
  <autoFilter ref="A7:P8"/>
  <tableColumns count="16">
    <tableColumn id="1" name="EXPEDIENTE" dataDxfId="131"/>
    <tableColumn id="2" name="OBJETO" dataDxfId="130"/>
    <tableColumn id="3" name="PROCEDIMIENTO ADJUDICACIÓN" dataDxfId="129"/>
    <tableColumn id="4" name="TIPO CONTRATO" dataDxfId="128"/>
    <tableColumn id="18" name="IMPORTE NETO PRESUPUESTO" dataDxfId="127"/>
    <tableColumn id="17" name="IMPORTE TOTAL PRESUPUESTO" dataDxfId="126"/>
    <tableColumn id="22" name="PUBLICACIÓN DOUE" dataDxfId="125"/>
    <tableColumn id="21" name="PUBLICACIÓN BOE" dataDxfId="124"/>
    <tableColumn id="20" name="PUBLICACIÓN BOP" dataDxfId="123"/>
    <tableColumn id="19" name="PUBLICACIÓN PERFIL CONTRATANTE" dataDxfId="122"/>
    <tableColumn id="23" name="LICITADORES PARTICIPANTES" dataDxfId="121"/>
    <tableColumn id="5" name="CONTRATISTA" dataDxfId="120"/>
    <tableColumn id="6" name="IMPORTE NETO ADJUDICACIÓN" dataDxfId="119"/>
    <tableColumn id="7" name="IMPORTE TOTAL ADJUDICACIÓN" dataDxfId="118"/>
    <tableColumn id="8" name="FECHA ADJUDICACIÓN" dataDxfId="117"/>
    <tableColumn id="9" name="PLAZO EJECUCIÓN" dataDxfId="1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a1468" displayName="Tabla1468" ref="A7:I8" insertRow="1" totalsRowShown="0" headerRowDxfId="115" dataDxfId="114">
  <autoFilter ref="A7:I8"/>
  <tableColumns count="9">
    <tableColumn id="1" name="EXPEDIENTE" dataDxfId="113"/>
    <tableColumn id="2" name="OBJETO" dataDxfId="112"/>
    <tableColumn id="3" name="PROCEDIMIENTO ADJUDICACIÓN" dataDxfId="111"/>
    <tableColumn id="4" name="EXPEDIENTE RELACIONADO" dataDxfId="110"/>
    <tableColumn id="18" name="TIPO CONTRATO" dataDxfId="109"/>
    <tableColumn id="17" name="CONTRATISTA" dataDxfId="108"/>
    <tableColumn id="22" name="IMPORTE NETO MODIFICACIÓN" dataDxfId="107" dataCellStyle="Moneda"/>
    <tableColumn id="21" name="IMPORTE TOTAL MODIFICACIÓN" dataDxfId="106" dataCellStyle="Moneda"/>
    <tableColumn id="5" name="FECHA MODIFICACIÓN" dataDxfId="10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0" name="Tabla146811" displayName="Tabla146811" ref="A7:I12" totalsRowShown="0" headerRowDxfId="104" dataDxfId="103">
  <autoFilter ref="A7:I12"/>
  <tableColumns count="9">
    <tableColumn id="1" name="EXPEDIENTE" dataDxfId="102"/>
    <tableColumn id="2" name="OBJETO" dataDxfId="101"/>
    <tableColumn id="3" name="PROCEDIMIENTO ADJUDICACIÓN" dataDxfId="100"/>
    <tableColumn id="4" name="EXPEDIENTE RELACIONADO" dataDxfId="99"/>
    <tableColumn id="18" name="TIPO CONTRATO" dataDxfId="98"/>
    <tableColumn id="17" name="CONTRATISTA" dataDxfId="97"/>
    <tableColumn id="22" name="IMPORTE NETO PRÓRROGA" dataDxfId="96" dataCellStyle="Moneda"/>
    <tableColumn id="21" name="IMPORTE TOTAL PRÓRROGA" dataDxfId="95" dataCellStyle="Moneda"/>
    <tableColumn id="5" name="FECHA PRÓRROGA" dataDxfId="9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4" name="Tabla1468115" displayName="Tabla1468115" ref="A7:I8" insertRow="1" totalsRowShown="0" headerRowDxfId="93" dataDxfId="92">
  <autoFilter ref="A7:I8"/>
  <tableColumns count="9">
    <tableColumn id="1" name="EXPEDIENTE" dataDxfId="91"/>
    <tableColumn id="2" name="OBJETO" dataDxfId="90"/>
    <tableColumn id="3" name="PROCEDIMIENTO ADJUDICACIÓN" dataDxfId="89"/>
    <tableColumn id="4" name="EXPEDIENTE RELACIONADO" dataDxfId="88"/>
    <tableColumn id="18" name="TIPO CONTRATO" dataDxfId="87"/>
    <tableColumn id="17" name="CONTRATISTA" dataDxfId="86"/>
    <tableColumn id="22" name="IMPORTE NETO PRÓRROGA" dataDxfId="85"/>
    <tableColumn id="21" name="IMPORTE TOTAL PRÓRROGA" dataDxfId="84"/>
    <tableColumn id="5" name="FECHA PRÓRROGA" dataDxfId="8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4681112" displayName="Tabla14681112" ref="A7:I8" totalsRowShown="0" headerRowDxfId="82" dataDxfId="81">
  <autoFilter ref="A7:I8"/>
  <tableColumns count="9">
    <tableColumn id="1" name="EXPEDIENTE" dataDxfId="80"/>
    <tableColumn id="2" name="OBJETO" dataDxfId="79"/>
    <tableColumn id="3" name="PROCEDIMIENTO ADJUDICACIÓN" dataDxfId="78"/>
    <tableColumn id="4" name="EXPEDIENTE RELACIONADO" dataDxfId="77"/>
    <tableColumn id="18" name="TIPO CONTRATO" dataDxfId="76"/>
    <tableColumn id="17" name="CONTRATISTA" dataDxfId="75"/>
    <tableColumn id="22" name="IMPORTE NETO REVISIÓN" dataDxfId="74"/>
    <tableColumn id="21" name="IMPORTE TOTAL REVISIÓN" dataDxfId="73"/>
    <tableColumn id="5" name="FECHA REVISIÓN DE PRECIOS" dataDxfId="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tabSelected="1" showRuler="0" topLeftCell="A140" zoomScale="80" zoomScaleNormal="80" workbookViewId="0">
      <selection activeCell="F7" sqref="F7"/>
    </sheetView>
  </sheetViews>
  <sheetFormatPr baseColWidth="10" defaultRowHeight="15"/>
  <cols>
    <col min="1" max="1" width="19.42578125" style="13" customWidth="1"/>
    <col min="2" max="2" width="86.7109375" style="17" customWidth="1"/>
    <col min="3" max="3" width="26.28515625" customWidth="1"/>
    <col min="4" max="4" width="21.5703125" bestFit="1" customWidth="1"/>
    <col min="5" max="6" width="21.28515625" style="53" customWidth="1"/>
    <col min="7" max="7" width="14.28515625" customWidth="1"/>
    <col min="8" max="8" width="12.85546875" customWidth="1"/>
    <col min="9" max="9" width="14.7109375" customWidth="1"/>
    <col min="10" max="10" width="20.7109375" style="45" customWidth="1"/>
    <col min="11" max="11" width="18.42578125" customWidth="1"/>
    <col min="12" max="12" width="25.28515625" style="17" customWidth="1"/>
    <col min="13" max="13" width="18.85546875" style="57" customWidth="1"/>
    <col min="14" max="14" width="24" style="57" customWidth="1"/>
    <col min="15" max="15" width="16.28515625" style="39" customWidth="1"/>
    <col min="16" max="16" width="14" style="35" customWidth="1"/>
  </cols>
  <sheetData>
    <row r="1" spans="1:16" ht="18.75">
      <c r="A1" s="69" t="s">
        <v>80</v>
      </c>
      <c r="B1" s="69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54" t="s">
        <v>7</v>
      </c>
      <c r="F7" s="54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58" t="s">
        <v>11</v>
      </c>
      <c r="N7" s="58" t="s">
        <v>12</v>
      </c>
      <c r="O7" s="36" t="s">
        <v>9</v>
      </c>
      <c r="P7" s="36" t="s">
        <v>10</v>
      </c>
    </row>
    <row r="8" spans="1:16" s="18" customFormat="1" ht="30" customHeight="1">
      <c r="A8" s="18" t="s">
        <v>93</v>
      </c>
      <c r="B8" s="1" t="s">
        <v>94</v>
      </c>
      <c r="C8" s="18" t="s">
        <v>67</v>
      </c>
      <c r="D8" s="18" t="s">
        <v>3</v>
      </c>
      <c r="E8" s="51">
        <v>37000</v>
      </c>
      <c r="F8" s="51">
        <v>44770</v>
      </c>
      <c r="I8" s="42"/>
      <c r="J8" s="45" t="s">
        <v>77</v>
      </c>
      <c r="K8" s="18">
        <v>1</v>
      </c>
      <c r="L8" s="1" t="s">
        <v>95</v>
      </c>
      <c r="M8" s="59">
        <v>18400</v>
      </c>
      <c r="N8" s="59">
        <v>22264</v>
      </c>
      <c r="O8" s="46" t="s">
        <v>96</v>
      </c>
      <c r="P8" s="43">
        <v>18</v>
      </c>
    </row>
    <row r="9" spans="1:16" s="18" customFormat="1" ht="30" customHeight="1">
      <c r="A9" s="18" t="s">
        <v>97</v>
      </c>
      <c r="B9" s="1" t="s">
        <v>98</v>
      </c>
      <c r="C9" s="18" t="s">
        <v>46</v>
      </c>
      <c r="D9" s="18" t="s">
        <v>2</v>
      </c>
      <c r="E9" s="51">
        <v>618.1</v>
      </c>
      <c r="F9" s="51">
        <v>747.9</v>
      </c>
      <c r="I9" s="42"/>
      <c r="J9" s="45"/>
      <c r="K9" s="18">
        <v>1</v>
      </c>
      <c r="L9" s="1" t="s">
        <v>68</v>
      </c>
      <c r="M9" s="59">
        <v>618.1</v>
      </c>
      <c r="N9" s="59">
        <v>747.9</v>
      </c>
      <c r="O9" s="46" t="s">
        <v>99</v>
      </c>
      <c r="P9" s="43" t="s">
        <v>43</v>
      </c>
    </row>
    <row r="10" spans="1:16" s="18" customFormat="1" ht="30" customHeight="1">
      <c r="A10" s="18" t="s">
        <v>100</v>
      </c>
      <c r="B10" s="1" t="s">
        <v>101</v>
      </c>
      <c r="C10" s="18" t="s">
        <v>102</v>
      </c>
      <c r="D10" s="18" t="s">
        <v>3</v>
      </c>
      <c r="E10" s="51">
        <v>21364.3</v>
      </c>
      <c r="F10" s="51">
        <v>25850.799999999999</v>
      </c>
      <c r="I10" s="42"/>
      <c r="J10" s="45" t="s">
        <v>66</v>
      </c>
      <c r="K10" s="18">
        <v>1</v>
      </c>
      <c r="L10" s="1" t="s">
        <v>103</v>
      </c>
      <c r="M10" s="59">
        <v>16814.2</v>
      </c>
      <c r="N10" s="59">
        <v>20345.18</v>
      </c>
      <c r="O10" s="46" t="s">
        <v>104</v>
      </c>
      <c r="P10" s="43">
        <v>24</v>
      </c>
    </row>
    <row r="11" spans="1:16" s="18" customFormat="1" ht="30" customHeight="1">
      <c r="A11" s="18" t="s">
        <v>105</v>
      </c>
      <c r="B11" s="1" t="s">
        <v>106</v>
      </c>
      <c r="C11" s="18" t="s">
        <v>53</v>
      </c>
      <c r="D11" s="18" t="s">
        <v>2</v>
      </c>
      <c r="E11" s="51">
        <v>285</v>
      </c>
      <c r="F11" s="51">
        <v>344.85</v>
      </c>
      <c r="I11" s="42"/>
      <c r="J11" s="45"/>
      <c r="K11" s="18">
        <v>1</v>
      </c>
      <c r="L11" s="1" t="s">
        <v>107</v>
      </c>
      <c r="M11" s="59">
        <v>285</v>
      </c>
      <c r="N11" s="59">
        <v>344.85</v>
      </c>
      <c r="O11" s="46" t="s">
        <v>99</v>
      </c>
      <c r="P11" s="43" t="s">
        <v>43</v>
      </c>
    </row>
    <row r="12" spans="1:16" s="18" customFormat="1" ht="30" customHeight="1">
      <c r="A12" s="18" t="s">
        <v>108</v>
      </c>
      <c r="B12" s="1" t="s">
        <v>109</v>
      </c>
      <c r="C12" s="18" t="s">
        <v>53</v>
      </c>
      <c r="D12" s="18" t="s">
        <v>2</v>
      </c>
      <c r="E12" s="51">
        <v>695.26</v>
      </c>
      <c r="F12" s="51">
        <v>841.26</v>
      </c>
      <c r="I12" s="42"/>
      <c r="J12" s="45"/>
      <c r="K12" s="18">
        <v>1</v>
      </c>
      <c r="L12" s="1" t="s">
        <v>110</v>
      </c>
      <c r="M12" s="59">
        <v>695.26</v>
      </c>
      <c r="N12" s="59">
        <v>841.26</v>
      </c>
      <c r="O12" s="39" t="s">
        <v>111</v>
      </c>
      <c r="P12" s="43" t="s">
        <v>43</v>
      </c>
    </row>
    <row r="13" spans="1:16" s="18" customFormat="1" ht="30" customHeight="1">
      <c r="A13" s="18" t="s">
        <v>74</v>
      </c>
      <c r="B13" s="1" t="s">
        <v>75</v>
      </c>
      <c r="C13" s="18" t="s">
        <v>46</v>
      </c>
      <c r="D13" s="18" t="s">
        <v>2</v>
      </c>
      <c r="E13" s="51">
        <v>328.11</v>
      </c>
      <c r="F13" s="51">
        <v>397.01</v>
      </c>
      <c r="I13" s="42"/>
      <c r="J13" s="45"/>
      <c r="K13" s="18">
        <v>1</v>
      </c>
      <c r="L13" s="1" t="s">
        <v>64</v>
      </c>
      <c r="M13" s="59">
        <v>328.1</v>
      </c>
      <c r="N13" s="59">
        <v>397</v>
      </c>
      <c r="O13" s="39" t="s">
        <v>112</v>
      </c>
      <c r="P13" s="43" t="s">
        <v>43</v>
      </c>
    </row>
    <row r="14" spans="1:16" s="18" customFormat="1" ht="30" customHeight="1">
      <c r="A14" s="18" t="s">
        <v>113</v>
      </c>
      <c r="B14" s="1" t="s">
        <v>114</v>
      </c>
      <c r="C14" s="18" t="s">
        <v>53</v>
      </c>
      <c r="D14" s="18" t="s">
        <v>2</v>
      </c>
      <c r="E14" s="51">
        <v>652.79999999999995</v>
      </c>
      <c r="F14" s="51">
        <v>789.89</v>
      </c>
      <c r="I14" s="42"/>
      <c r="J14" s="45"/>
      <c r="K14" s="18">
        <v>3</v>
      </c>
      <c r="L14" s="1" t="s">
        <v>107</v>
      </c>
      <c r="M14" s="59">
        <v>652.79999999999995</v>
      </c>
      <c r="N14" s="59">
        <v>789.89</v>
      </c>
      <c r="O14" s="39" t="s">
        <v>99</v>
      </c>
      <c r="P14" s="43" t="s">
        <v>43</v>
      </c>
    </row>
    <row r="15" spans="1:16" s="18" customFormat="1" ht="30" customHeight="1">
      <c r="A15" s="18" t="s">
        <v>115</v>
      </c>
      <c r="B15" s="1" t="s">
        <v>116</v>
      </c>
      <c r="C15" s="18" t="s">
        <v>53</v>
      </c>
      <c r="D15" s="18" t="s">
        <v>2</v>
      </c>
      <c r="E15" s="51">
        <v>840</v>
      </c>
      <c r="F15" s="51">
        <v>1016.4</v>
      </c>
      <c r="I15" s="42"/>
      <c r="J15" s="45"/>
      <c r="K15" s="18">
        <v>1</v>
      </c>
      <c r="L15" s="1" t="s">
        <v>54</v>
      </c>
      <c r="M15" s="59">
        <v>840</v>
      </c>
      <c r="N15" s="59">
        <v>1016.4</v>
      </c>
      <c r="O15" s="39" t="s">
        <v>117</v>
      </c>
      <c r="P15" s="43" t="s">
        <v>43</v>
      </c>
    </row>
    <row r="16" spans="1:16" s="18" customFormat="1" ht="30" customHeight="1">
      <c r="A16" s="18" t="s">
        <v>118</v>
      </c>
      <c r="B16" s="1" t="s">
        <v>55</v>
      </c>
      <c r="C16" s="18" t="s">
        <v>46</v>
      </c>
      <c r="D16" s="18" t="s">
        <v>2</v>
      </c>
      <c r="E16" s="51">
        <v>106</v>
      </c>
      <c r="F16" s="51">
        <v>128.26</v>
      </c>
      <c r="I16" s="42"/>
      <c r="J16" s="45"/>
      <c r="K16" s="18">
        <v>1</v>
      </c>
      <c r="L16" s="1" t="s">
        <v>54</v>
      </c>
      <c r="M16" s="59">
        <v>212</v>
      </c>
      <c r="N16" s="59">
        <v>256.52</v>
      </c>
      <c r="O16" s="39" t="s">
        <v>99</v>
      </c>
      <c r="P16" s="43" t="s">
        <v>43</v>
      </c>
    </row>
    <row r="17" spans="1:16" s="18" customFormat="1" ht="30" customHeight="1">
      <c r="A17" s="18" t="s">
        <v>118</v>
      </c>
      <c r="B17" s="1" t="s">
        <v>55</v>
      </c>
      <c r="C17" s="18" t="s">
        <v>46</v>
      </c>
      <c r="D17" s="18" t="s">
        <v>2</v>
      </c>
      <c r="E17" s="51">
        <v>196.82</v>
      </c>
      <c r="F17" s="51">
        <v>238.15</v>
      </c>
      <c r="I17" s="42"/>
      <c r="J17" s="45"/>
      <c r="K17" s="18">
        <v>1</v>
      </c>
      <c r="L17" s="1" t="s">
        <v>52</v>
      </c>
      <c r="M17" s="59">
        <v>196.82</v>
      </c>
      <c r="N17" s="59">
        <v>238.15</v>
      </c>
      <c r="O17" s="39" t="s">
        <v>99</v>
      </c>
      <c r="P17" s="43" t="s">
        <v>43</v>
      </c>
    </row>
    <row r="18" spans="1:16" s="18" customFormat="1" ht="30" customHeight="1">
      <c r="A18" s="18" t="s">
        <v>119</v>
      </c>
      <c r="B18" s="1" t="s">
        <v>51</v>
      </c>
      <c r="C18" s="18" t="s">
        <v>46</v>
      </c>
      <c r="D18" s="18" t="s">
        <v>2</v>
      </c>
      <c r="E18" s="51">
        <v>188.16</v>
      </c>
      <c r="F18" s="51">
        <v>227.67</v>
      </c>
      <c r="I18" s="42"/>
      <c r="J18" s="45"/>
      <c r="K18" s="18">
        <v>1</v>
      </c>
      <c r="L18" s="1" t="s">
        <v>52</v>
      </c>
      <c r="M18" s="59">
        <v>188.16</v>
      </c>
      <c r="N18" s="59">
        <v>227.67</v>
      </c>
      <c r="O18" s="39" t="s">
        <v>99</v>
      </c>
      <c r="P18" s="43" t="s">
        <v>43</v>
      </c>
    </row>
    <row r="19" spans="1:16" s="18" customFormat="1" ht="30" customHeight="1">
      <c r="A19" s="18" t="s">
        <v>120</v>
      </c>
      <c r="B19" s="1" t="s">
        <v>121</v>
      </c>
      <c r="C19" s="18" t="s">
        <v>46</v>
      </c>
      <c r="D19" s="18" t="s">
        <v>2</v>
      </c>
      <c r="E19" s="51">
        <v>2795.25</v>
      </c>
      <c r="F19" s="51">
        <v>3382.25</v>
      </c>
      <c r="I19" s="42"/>
      <c r="J19" s="45"/>
      <c r="K19" s="18">
        <v>1</v>
      </c>
      <c r="L19" s="1" t="s">
        <v>56</v>
      </c>
      <c r="M19" s="59">
        <v>2795.25</v>
      </c>
      <c r="N19" s="59">
        <v>3382.25</v>
      </c>
      <c r="O19" s="39" t="s">
        <v>99</v>
      </c>
      <c r="P19" s="43" t="s">
        <v>43</v>
      </c>
    </row>
    <row r="20" spans="1:16" s="18" customFormat="1" ht="30" customHeight="1">
      <c r="A20" s="18" t="s">
        <v>122</v>
      </c>
      <c r="B20" s="1" t="s">
        <v>70</v>
      </c>
      <c r="C20" s="18" t="s">
        <v>46</v>
      </c>
      <c r="D20" s="18" t="s">
        <v>2</v>
      </c>
      <c r="E20" s="51">
        <v>456.32</v>
      </c>
      <c r="F20" s="51">
        <v>552.15</v>
      </c>
      <c r="I20" s="42"/>
      <c r="J20" s="45"/>
      <c r="K20" s="18">
        <v>1</v>
      </c>
      <c r="L20" s="1" t="s">
        <v>52</v>
      </c>
      <c r="M20" s="59">
        <v>456.32</v>
      </c>
      <c r="N20" s="59">
        <v>552.15</v>
      </c>
      <c r="O20" s="39" t="s">
        <v>99</v>
      </c>
      <c r="P20" s="18" t="s">
        <v>43</v>
      </c>
    </row>
    <row r="21" spans="1:16" s="18" customFormat="1" ht="30" customHeight="1">
      <c r="A21" s="18" t="s">
        <v>123</v>
      </c>
      <c r="B21" s="1" t="s">
        <v>124</v>
      </c>
      <c r="C21" s="18" t="s">
        <v>46</v>
      </c>
      <c r="D21" s="18" t="s">
        <v>2</v>
      </c>
      <c r="E21" s="51">
        <v>194.25</v>
      </c>
      <c r="F21" s="51">
        <v>235.04</v>
      </c>
      <c r="I21" s="42"/>
      <c r="J21" s="45"/>
      <c r="K21" s="18">
        <v>1</v>
      </c>
      <c r="L21" s="1" t="s">
        <v>64</v>
      </c>
      <c r="M21" s="59">
        <v>194.25</v>
      </c>
      <c r="N21" s="59">
        <v>235.04</v>
      </c>
      <c r="O21" s="39" t="s">
        <v>112</v>
      </c>
      <c r="P21" s="43" t="s">
        <v>43</v>
      </c>
    </row>
    <row r="22" spans="1:16" s="18" customFormat="1" ht="30" customHeight="1">
      <c r="A22" s="18" t="s">
        <v>125</v>
      </c>
      <c r="B22" s="1" t="s">
        <v>126</v>
      </c>
      <c r="C22" s="18" t="s">
        <v>53</v>
      </c>
      <c r="D22" s="18" t="s">
        <v>47</v>
      </c>
      <c r="E22" s="51">
        <v>391.52</v>
      </c>
      <c r="F22" s="51">
        <v>407.18</v>
      </c>
      <c r="I22" s="42"/>
      <c r="J22" s="45"/>
      <c r="K22" s="18">
        <v>1</v>
      </c>
      <c r="L22" s="1" t="s">
        <v>127</v>
      </c>
      <c r="M22" s="59">
        <v>391.52</v>
      </c>
      <c r="N22" s="59">
        <v>407.18</v>
      </c>
      <c r="O22" s="39" t="s">
        <v>99</v>
      </c>
      <c r="P22" s="43" t="s">
        <v>43</v>
      </c>
    </row>
    <row r="23" spans="1:16" s="18" customFormat="1" ht="30" customHeight="1">
      <c r="A23" s="18" t="s">
        <v>128</v>
      </c>
      <c r="B23" s="1" t="s">
        <v>129</v>
      </c>
      <c r="C23" s="18" t="s">
        <v>53</v>
      </c>
      <c r="D23" s="18" t="s">
        <v>2</v>
      </c>
      <c r="E23" s="51">
        <v>127</v>
      </c>
      <c r="F23" s="51">
        <v>153.66999999999999</v>
      </c>
      <c r="I23" s="42"/>
      <c r="J23" s="45"/>
      <c r="K23" s="18">
        <v>1</v>
      </c>
      <c r="L23" s="1" t="s">
        <v>57</v>
      </c>
      <c r="M23" s="59">
        <v>127</v>
      </c>
      <c r="N23" s="59">
        <v>153.66999999999999</v>
      </c>
      <c r="O23" s="39" t="s">
        <v>99</v>
      </c>
      <c r="P23" s="43" t="s">
        <v>43</v>
      </c>
    </row>
    <row r="24" spans="1:16" s="18" customFormat="1" ht="30" customHeight="1">
      <c r="A24" s="18" t="s">
        <v>130</v>
      </c>
      <c r="B24" s="1" t="s">
        <v>51</v>
      </c>
      <c r="C24" s="18" t="s">
        <v>46</v>
      </c>
      <c r="D24" s="18" t="s">
        <v>2</v>
      </c>
      <c r="E24" s="51">
        <v>157.04</v>
      </c>
      <c r="F24" s="51">
        <v>190.02</v>
      </c>
      <c r="I24" s="42"/>
      <c r="J24" s="45"/>
      <c r="K24" s="18">
        <v>1</v>
      </c>
      <c r="L24" s="1" t="s">
        <v>52</v>
      </c>
      <c r="M24" s="59">
        <v>157.04</v>
      </c>
      <c r="N24" s="59">
        <v>190.02</v>
      </c>
      <c r="O24" s="39" t="s">
        <v>99</v>
      </c>
      <c r="P24" s="43" t="s">
        <v>43</v>
      </c>
    </row>
    <row r="25" spans="1:16" s="18" customFormat="1" ht="30" customHeight="1">
      <c r="A25" s="18" t="s">
        <v>131</v>
      </c>
      <c r="B25" s="1" t="s">
        <v>51</v>
      </c>
      <c r="C25" s="18" t="s">
        <v>46</v>
      </c>
      <c r="D25" s="18" t="s">
        <v>2</v>
      </c>
      <c r="E25" s="51">
        <v>188.16</v>
      </c>
      <c r="F25" s="51">
        <v>227.67</v>
      </c>
      <c r="I25" s="42"/>
      <c r="J25" s="45"/>
      <c r="K25" s="18">
        <v>1</v>
      </c>
      <c r="L25" s="1" t="s">
        <v>52</v>
      </c>
      <c r="M25" s="59">
        <v>188.16</v>
      </c>
      <c r="N25" s="59">
        <v>227.67</v>
      </c>
      <c r="O25" s="39" t="s">
        <v>132</v>
      </c>
      <c r="P25" s="43" t="s">
        <v>43</v>
      </c>
    </row>
    <row r="26" spans="1:16" s="18" customFormat="1" ht="30" customHeight="1">
      <c r="A26" s="18" t="s">
        <v>133</v>
      </c>
      <c r="B26" s="1" t="s">
        <v>134</v>
      </c>
      <c r="C26" s="18" t="s">
        <v>53</v>
      </c>
      <c r="D26" s="18" t="s">
        <v>2</v>
      </c>
      <c r="E26" s="51">
        <v>2044.24</v>
      </c>
      <c r="F26" s="51">
        <v>2473.5300000000002</v>
      </c>
      <c r="I26" s="42"/>
      <c r="J26" s="45"/>
      <c r="K26" s="18">
        <v>4</v>
      </c>
      <c r="L26" s="1" t="s">
        <v>110</v>
      </c>
      <c r="M26" s="59">
        <v>2044.24</v>
      </c>
      <c r="N26" s="59">
        <v>2473.5300000000002</v>
      </c>
      <c r="O26" s="39" t="s">
        <v>135</v>
      </c>
      <c r="P26" s="18" t="s">
        <v>43</v>
      </c>
    </row>
    <row r="27" spans="1:16" s="18" customFormat="1" ht="30" customHeight="1">
      <c r="A27" s="18" t="s">
        <v>136</v>
      </c>
      <c r="B27" s="1" t="s">
        <v>137</v>
      </c>
      <c r="C27" s="18" t="s">
        <v>53</v>
      </c>
      <c r="D27" s="18" t="s">
        <v>2</v>
      </c>
      <c r="E27" s="51">
        <v>56</v>
      </c>
      <c r="F27" s="51">
        <v>67.760000000000005</v>
      </c>
      <c r="I27" s="42"/>
      <c r="J27" s="45"/>
      <c r="K27" s="18">
        <v>1</v>
      </c>
      <c r="L27" s="1" t="s">
        <v>57</v>
      </c>
      <c r="M27" s="59">
        <v>56</v>
      </c>
      <c r="N27" s="59">
        <v>67.760000000000005</v>
      </c>
      <c r="O27" s="39" t="s">
        <v>99</v>
      </c>
      <c r="P27" s="43" t="s">
        <v>43</v>
      </c>
    </row>
    <row r="28" spans="1:16" s="18" customFormat="1" ht="30" customHeight="1">
      <c r="A28" s="18" t="s">
        <v>138</v>
      </c>
      <c r="B28" s="1" t="s">
        <v>106</v>
      </c>
      <c r="C28" s="18" t="s">
        <v>53</v>
      </c>
      <c r="D28" s="18" t="s">
        <v>2</v>
      </c>
      <c r="E28" s="51">
        <v>316</v>
      </c>
      <c r="F28" s="51">
        <v>382.36</v>
      </c>
      <c r="I28" s="42"/>
      <c r="J28" s="45"/>
      <c r="K28" s="18">
        <v>1</v>
      </c>
      <c r="L28" s="1" t="s">
        <v>54</v>
      </c>
      <c r="M28" s="59">
        <v>316</v>
      </c>
      <c r="N28" s="59">
        <v>382.36</v>
      </c>
      <c r="O28" s="39" t="s">
        <v>99</v>
      </c>
      <c r="P28" s="43" t="s">
        <v>43</v>
      </c>
    </row>
    <row r="29" spans="1:16" s="18" customFormat="1" ht="30" customHeight="1">
      <c r="A29" s="18" t="s">
        <v>139</v>
      </c>
      <c r="B29" s="1" t="s">
        <v>140</v>
      </c>
      <c r="C29" s="18" t="s">
        <v>46</v>
      </c>
      <c r="D29" s="18" t="s">
        <v>2</v>
      </c>
      <c r="E29" s="51">
        <v>107</v>
      </c>
      <c r="F29" s="51">
        <v>129.47</v>
      </c>
      <c r="I29" s="42"/>
      <c r="J29" s="45"/>
      <c r="K29" s="18">
        <v>1</v>
      </c>
      <c r="L29" s="1" t="s">
        <v>54</v>
      </c>
      <c r="M29" s="59">
        <v>107</v>
      </c>
      <c r="N29" s="59">
        <v>129.47</v>
      </c>
      <c r="O29" s="39" t="s">
        <v>99</v>
      </c>
      <c r="P29" s="18" t="s">
        <v>43</v>
      </c>
    </row>
    <row r="30" spans="1:16" s="18" customFormat="1" ht="30" customHeight="1">
      <c r="A30" s="18" t="s">
        <v>141</v>
      </c>
      <c r="B30" s="1" t="s">
        <v>55</v>
      </c>
      <c r="C30" s="18" t="s">
        <v>46</v>
      </c>
      <c r="D30" s="18" t="s">
        <v>2</v>
      </c>
      <c r="E30" s="51">
        <v>198.24</v>
      </c>
      <c r="F30" s="51">
        <v>239.87</v>
      </c>
      <c r="I30" s="42"/>
      <c r="J30" s="45"/>
      <c r="K30" s="18">
        <v>1</v>
      </c>
      <c r="L30" s="1" t="s">
        <v>52</v>
      </c>
      <c r="M30" s="59">
        <v>198.24</v>
      </c>
      <c r="N30" s="59">
        <v>239.87</v>
      </c>
      <c r="O30" s="39" t="s">
        <v>99</v>
      </c>
      <c r="P30" s="18" t="s">
        <v>43</v>
      </c>
    </row>
    <row r="31" spans="1:16" s="18" customFormat="1" ht="30" customHeight="1">
      <c r="A31" s="18" t="s">
        <v>141</v>
      </c>
      <c r="B31" s="1" t="s">
        <v>55</v>
      </c>
      <c r="C31" s="18" t="s">
        <v>46</v>
      </c>
      <c r="D31" s="18" t="s">
        <v>2</v>
      </c>
      <c r="E31" s="51">
        <v>218</v>
      </c>
      <c r="F31" s="51">
        <v>263.77999999999997</v>
      </c>
      <c r="I31" s="42"/>
      <c r="J31" s="45"/>
      <c r="K31" s="18">
        <v>1</v>
      </c>
      <c r="L31" s="1" t="s">
        <v>54</v>
      </c>
      <c r="M31" s="59">
        <v>218</v>
      </c>
      <c r="N31" s="59">
        <v>263.77999999999997</v>
      </c>
      <c r="O31" s="39" t="s">
        <v>99</v>
      </c>
      <c r="P31" s="18" t="s">
        <v>43</v>
      </c>
    </row>
    <row r="32" spans="1:16" s="18" customFormat="1" ht="30" customHeight="1">
      <c r="A32" s="18" t="s">
        <v>142</v>
      </c>
      <c r="B32" s="1" t="s">
        <v>143</v>
      </c>
      <c r="C32" s="18" t="s">
        <v>53</v>
      </c>
      <c r="D32" s="18" t="s">
        <v>2</v>
      </c>
      <c r="E32" s="51">
        <v>215.92</v>
      </c>
      <c r="F32" s="51">
        <v>261.26</v>
      </c>
      <c r="I32" s="42"/>
      <c r="J32" s="45"/>
      <c r="K32" s="18">
        <v>1</v>
      </c>
      <c r="L32" s="1" t="s">
        <v>58</v>
      </c>
      <c r="M32" s="59">
        <v>215.92</v>
      </c>
      <c r="N32" s="59">
        <v>261.26</v>
      </c>
      <c r="O32" s="39" t="s">
        <v>99</v>
      </c>
      <c r="P32" s="18" t="s">
        <v>43</v>
      </c>
    </row>
    <row r="33" spans="1:16" s="18" customFormat="1" ht="30" customHeight="1">
      <c r="A33" s="18" t="s">
        <v>144</v>
      </c>
      <c r="B33" s="1" t="s">
        <v>51</v>
      </c>
      <c r="C33" s="18" t="s">
        <v>46</v>
      </c>
      <c r="D33" s="18" t="s">
        <v>2</v>
      </c>
      <c r="E33" s="51">
        <v>157.04</v>
      </c>
      <c r="F33" s="51">
        <v>190.02</v>
      </c>
      <c r="I33" s="42"/>
      <c r="J33" s="45"/>
      <c r="K33" s="18">
        <v>1</v>
      </c>
      <c r="L33" s="1" t="s">
        <v>52</v>
      </c>
      <c r="M33" s="59">
        <v>157.04</v>
      </c>
      <c r="N33" s="59">
        <v>190.02</v>
      </c>
      <c r="O33" s="39" t="s">
        <v>99</v>
      </c>
      <c r="P33" s="18" t="s">
        <v>43</v>
      </c>
    </row>
    <row r="34" spans="1:16" s="18" customFormat="1" ht="30" customHeight="1">
      <c r="A34" s="18" t="s">
        <v>145</v>
      </c>
      <c r="B34" s="1" t="s">
        <v>146</v>
      </c>
      <c r="C34" s="18" t="s">
        <v>46</v>
      </c>
      <c r="D34" s="18" t="s">
        <v>2</v>
      </c>
      <c r="E34" s="51">
        <v>322</v>
      </c>
      <c r="F34" s="51">
        <v>389.62</v>
      </c>
      <c r="I34" s="42"/>
      <c r="J34" s="45"/>
      <c r="K34" s="18">
        <v>1</v>
      </c>
      <c r="L34" s="1" t="s">
        <v>54</v>
      </c>
      <c r="M34" s="59">
        <v>322</v>
      </c>
      <c r="N34" s="59">
        <v>389.62</v>
      </c>
      <c r="O34" s="39" t="s">
        <v>99</v>
      </c>
      <c r="P34" s="18" t="s">
        <v>43</v>
      </c>
    </row>
    <row r="35" spans="1:16" s="18" customFormat="1" ht="30" customHeight="1">
      <c r="A35" s="18" t="s">
        <v>147</v>
      </c>
      <c r="B35" s="1" t="s">
        <v>55</v>
      </c>
      <c r="C35" s="18" t="s">
        <v>46</v>
      </c>
      <c r="D35" s="18" t="s">
        <v>2</v>
      </c>
      <c r="E35" s="51">
        <v>431.77</v>
      </c>
      <c r="F35" s="51">
        <v>522.44000000000005</v>
      </c>
      <c r="I35" s="42"/>
      <c r="J35" s="45"/>
      <c r="K35" s="18">
        <v>1</v>
      </c>
      <c r="L35" s="1" t="s">
        <v>52</v>
      </c>
      <c r="M35" s="59">
        <v>431.77</v>
      </c>
      <c r="N35" s="59">
        <v>522.44000000000005</v>
      </c>
      <c r="O35" s="39" t="s">
        <v>99</v>
      </c>
      <c r="P35" s="18" t="s">
        <v>43</v>
      </c>
    </row>
    <row r="36" spans="1:16" s="18" customFormat="1" ht="30" customHeight="1">
      <c r="A36" s="18" t="s">
        <v>147</v>
      </c>
      <c r="B36" s="1" t="s">
        <v>55</v>
      </c>
      <c r="C36" s="18" t="s">
        <v>46</v>
      </c>
      <c r="D36" s="18" t="s">
        <v>2</v>
      </c>
      <c r="E36" s="51">
        <v>332</v>
      </c>
      <c r="F36" s="51">
        <v>401.72</v>
      </c>
      <c r="I36" s="42"/>
      <c r="J36" s="45"/>
      <c r="K36" s="18">
        <v>1</v>
      </c>
      <c r="L36" s="1" t="s">
        <v>54</v>
      </c>
      <c r="M36" s="59">
        <v>332</v>
      </c>
      <c r="N36" s="59">
        <v>401.72</v>
      </c>
      <c r="O36" s="39" t="s">
        <v>99</v>
      </c>
      <c r="P36" s="18" t="s">
        <v>43</v>
      </c>
    </row>
    <row r="37" spans="1:16" s="18" customFormat="1" ht="30" customHeight="1">
      <c r="A37" s="18" t="s">
        <v>147</v>
      </c>
      <c r="B37" s="1" t="s">
        <v>55</v>
      </c>
      <c r="C37" s="18" t="s">
        <v>46</v>
      </c>
      <c r="D37" s="18" t="s">
        <v>2</v>
      </c>
      <c r="E37" s="51">
        <v>519.6</v>
      </c>
      <c r="F37" s="51">
        <v>628.72</v>
      </c>
      <c r="I37" s="42"/>
      <c r="J37" s="45"/>
      <c r="K37" s="18">
        <v>1</v>
      </c>
      <c r="L37" s="1" t="s">
        <v>52</v>
      </c>
      <c r="M37" s="59">
        <v>519.6</v>
      </c>
      <c r="N37" s="59">
        <v>628.72</v>
      </c>
      <c r="O37" s="39" t="s">
        <v>99</v>
      </c>
      <c r="P37" s="18" t="s">
        <v>43</v>
      </c>
    </row>
    <row r="38" spans="1:16" s="18" customFormat="1" ht="30" customHeight="1">
      <c r="A38" s="18" t="s">
        <v>148</v>
      </c>
      <c r="B38" s="1" t="s">
        <v>106</v>
      </c>
      <c r="C38" s="18" t="s">
        <v>53</v>
      </c>
      <c r="D38" s="18" t="s">
        <v>2</v>
      </c>
      <c r="E38" s="51">
        <v>285</v>
      </c>
      <c r="F38" s="51">
        <v>344.85</v>
      </c>
      <c r="I38" s="42"/>
      <c r="J38" s="45"/>
      <c r="K38" s="18">
        <v>1</v>
      </c>
      <c r="L38" s="1" t="s">
        <v>107</v>
      </c>
      <c r="M38" s="59">
        <v>285</v>
      </c>
      <c r="N38" s="59">
        <v>344.85</v>
      </c>
      <c r="O38" s="39" t="s">
        <v>99</v>
      </c>
      <c r="P38" s="18" t="s">
        <v>43</v>
      </c>
    </row>
    <row r="39" spans="1:16" s="18" customFormat="1" ht="30" customHeight="1">
      <c r="A39" s="18" t="s">
        <v>149</v>
      </c>
      <c r="B39" s="1" t="s">
        <v>150</v>
      </c>
      <c r="C39" s="18" t="s">
        <v>53</v>
      </c>
      <c r="D39" s="18" t="s">
        <v>2</v>
      </c>
      <c r="E39" s="51">
        <v>170.4</v>
      </c>
      <c r="F39" s="51">
        <v>206.18</v>
      </c>
      <c r="I39" s="42"/>
      <c r="J39" s="45"/>
      <c r="K39" s="18">
        <v>1</v>
      </c>
      <c r="L39" s="1" t="s">
        <v>52</v>
      </c>
      <c r="M39" s="59">
        <v>170.4</v>
      </c>
      <c r="N39" s="59">
        <v>206.18</v>
      </c>
      <c r="O39" s="39" t="s">
        <v>99</v>
      </c>
      <c r="P39" s="18" t="s">
        <v>43</v>
      </c>
    </row>
    <row r="40" spans="1:16" s="18" customFormat="1" ht="30" customHeight="1">
      <c r="A40" s="18" t="s">
        <v>151</v>
      </c>
      <c r="B40" s="1" t="s">
        <v>152</v>
      </c>
      <c r="C40" s="18" t="s">
        <v>53</v>
      </c>
      <c r="D40" s="18" t="s">
        <v>2</v>
      </c>
      <c r="E40" s="51">
        <v>48.7</v>
      </c>
      <c r="F40" s="51">
        <v>58.93</v>
      </c>
      <c r="I40" s="42"/>
      <c r="J40" s="45"/>
      <c r="K40" s="18">
        <v>1</v>
      </c>
      <c r="L40" s="1" t="s">
        <v>153</v>
      </c>
      <c r="M40" s="59">
        <v>48.7</v>
      </c>
      <c r="N40" s="59">
        <v>58.93</v>
      </c>
      <c r="O40" s="39" t="s">
        <v>99</v>
      </c>
      <c r="P40" s="18" t="s">
        <v>43</v>
      </c>
    </row>
    <row r="41" spans="1:16" s="18" customFormat="1" ht="30" customHeight="1">
      <c r="A41" s="18" t="s">
        <v>154</v>
      </c>
      <c r="B41" s="1" t="s">
        <v>155</v>
      </c>
      <c r="C41" s="18" t="s">
        <v>46</v>
      </c>
      <c r="D41" s="18" t="s">
        <v>2</v>
      </c>
      <c r="E41" s="51">
        <v>128.26</v>
      </c>
      <c r="F41" s="51">
        <v>155.19</v>
      </c>
      <c r="I41" s="42"/>
      <c r="J41" s="45"/>
      <c r="K41" s="18">
        <v>1</v>
      </c>
      <c r="L41" s="1" t="s">
        <v>54</v>
      </c>
      <c r="M41" s="59">
        <v>128.26</v>
      </c>
      <c r="N41" s="59">
        <v>155.19</v>
      </c>
      <c r="O41" s="39" t="s">
        <v>99</v>
      </c>
      <c r="P41" s="18" t="s">
        <v>43</v>
      </c>
    </row>
    <row r="42" spans="1:16" s="18" customFormat="1" ht="30" customHeight="1">
      <c r="A42" s="18" t="s">
        <v>156</v>
      </c>
      <c r="B42" s="1" t="s">
        <v>157</v>
      </c>
      <c r="C42" s="18" t="s">
        <v>46</v>
      </c>
      <c r="D42" s="18" t="s">
        <v>2</v>
      </c>
      <c r="E42" s="51">
        <v>590.52</v>
      </c>
      <c r="F42" s="51">
        <v>714.53</v>
      </c>
      <c r="I42" s="42"/>
      <c r="J42" s="45"/>
      <c r="K42" s="18">
        <v>1</v>
      </c>
      <c r="L42" s="1" t="s">
        <v>52</v>
      </c>
      <c r="M42" s="59">
        <v>590.52</v>
      </c>
      <c r="N42" s="59">
        <v>714.53</v>
      </c>
      <c r="O42" s="39" t="s">
        <v>99</v>
      </c>
      <c r="P42" s="18" t="s">
        <v>43</v>
      </c>
    </row>
    <row r="43" spans="1:16" s="18" customFormat="1" ht="30" customHeight="1">
      <c r="A43" s="18" t="s">
        <v>158</v>
      </c>
      <c r="B43" s="1" t="s">
        <v>157</v>
      </c>
      <c r="C43" s="18" t="s">
        <v>46</v>
      </c>
      <c r="D43" s="18" t="s">
        <v>2</v>
      </c>
      <c r="E43" s="51">
        <v>564.48</v>
      </c>
      <c r="F43" s="51">
        <v>683.02</v>
      </c>
      <c r="I43" s="42"/>
      <c r="J43" s="45"/>
      <c r="K43" s="18">
        <v>1</v>
      </c>
      <c r="L43" s="1" t="s">
        <v>52</v>
      </c>
      <c r="M43" s="59">
        <v>564.48</v>
      </c>
      <c r="N43" s="59">
        <v>683.02</v>
      </c>
      <c r="O43" s="39" t="s">
        <v>99</v>
      </c>
      <c r="P43" s="18" t="s">
        <v>43</v>
      </c>
    </row>
    <row r="44" spans="1:16" s="18" customFormat="1" ht="30" customHeight="1">
      <c r="A44" s="18" t="s">
        <v>159</v>
      </c>
      <c r="B44" s="1" t="s">
        <v>160</v>
      </c>
      <c r="C44" s="18" t="s">
        <v>53</v>
      </c>
      <c r="D44" s="18" t="s">
        <v>2</v>
      </c>
      <c r="E44" s="51">
        <v>51.94</v>
      </c>
      <c r="F44" s="51">
        <v>62.85</v>
      </c>
      <c r="I44" s="42"/>
      <c r="J44" s="45"/>
      <c r="K44" s="18">
        <v>1</v>
      </c>
      <c r="L44" s="1" t="s">
        <v>60</v>
      </c>
      <c r="M44" s="59">
        <v>51.94</v>
      </c>
      <c r="N44" s="59">
        <v>62.85</v>
      </c>
      <c r="O44" s="39" t="s">
        <v>132</v>
      </c>
      <c r="P44" s="18" t="s">
        <v>43</v>
      </c>
    </row>
    <row r="45" spans="1:16" s="18" customFormat="1" ht="30" customHeight="1">
      <c r="A45" s="18" t="s">
        <v>161</v>
      </c>
      <c r="B45" s="1" t="s">
        <v>162</v>
      </c>
      <c r="C45" s="18" t="s">
        <v>53</v>
      </c>
      <c r="D45" s="18" t="s">
        <v>2</v>
      </c>
      <c r="E45" s="51">
        <v>65.05</v>
      </c>
      <c r="F45" s="51">
        <v>78.709999999999994</v>
      </c>
      <c r="I45" s="42"/>
      <c r="J45" s="45"/>
      <c r="K45" s="18">
        <v>1</v>
      </c>
      <c r="L45" s="1" t="s">
        <v>63</v>
      </c>
      <c r="M45" s="59">
        <v>65.05</v>
      </c>
      <c r="N45" s="59">
        <v>78.709999999999994</v>
      </c>
      <c r="O45" s="39" t="s">
        <v>99</v>
      </c>
      <c r="P45" s="18" t="s">
        <v>43</v>
      </c>
    </row>
    <row r="46" spans="1:16" s="18" customFormat="1" ht="30" customHeight="1">
      <c r="A46" s="18" t="s">
        <v>163</v>
      </c>
      <c r="B46" s="1" t="s">
        <v>164</v>
      </c>
      <c r="C46" s="18" t="s">
        <v>53</v>
      </c>
      <c r="D46" s="18" t="s">
        <v>2</v>
      </c>
      <c r="E46" s="51">
        <v>145</v>
      </c>
      <c r="F46" s="51">
        <v>175.45</v>
      </c>
      <c r="I46" s="42"/>
      <c r="J46" s="45"/>
      <c r="K46" s="18">
        <v>1</v>
      </c>
      <c r="L46" s="1" t="s">
        <v>58</v>
      </c>
      <c r="M46" s="59">
        <v>145</v>
      </c>
      <c r="N46" s="59">
        <v>175.45</v>
      </c>
      <c r="O46" s="39" t="s">
        <v>132</v>
      </c>
      <c r="P46" s="18" t="s">
        <v>43</v>
      </c>
    </row>
    <row r="47" spans="1:16" s="18" customFormat="1" ht="30" customHeight="1">
      <c r="A47" s="18" t="s">
        <v>165</v>
      </c>
      <c r="B47" s="1" t="s">
        <v>166</v>
      </c>
      <c r="C47" s="18" t="s">
        <v>53</v>
      </c>
      <c r="D47" s="18" t="s">
        <v>2</v>
      </c>
      <c r="E47" s="51">
        <v>176.25</v>
      </c>
      <c r="F47" s="51">
        <v>213.26</v>
      </c>
      <c r="I47" s="42"/>
      <c r="J47" s="45"/>
      <c r="K47" s="18">
        <v>1</v>
      </c>
      <c r="L47" s="1" t="s">
        <v>167</v>
      </c>
      <c r="M47" s="59">
        <v>176.25</v>
      </c>
      <c r="N47" s="59">
        <v>213.26</v>
      </c>
      <c r="O47" s="39" t="s">
        <v>99</v>
      </c>
      <c r="P47" s="18" t="s">
        <v>43</v>
      </c>
    </row>
    <row r="48" spans="1:16" s="18" customFormat="1" ht="30" customHeight="1">
      <c r="A48" s="18" t="s">
        <v>168</v>
      </c>
      <c r="B48" s="1" t="s">
        <v>169</v>
      </c>
      <c r="C48" s="18" t="s">
        <v>53</v>
      </c>
      <c r="D48" s="18" t="s">
        <v>2</v>
      </c>
      <c r="E48" s="51">
        <v>94.5</v>
      </c>
      <c r="F48" s="51">
        <v>114.35</v>
      </c>
      <c r="I48" s="42"/>
      <c r="J48" s="45"/>
      <c r="K48" s="18">
        <v>1</v>
      </c>
      <c r="L48" s="1" t="s">
        <v>59</v>
      </c>
      <c r="M48" s="59">
        <v>94.5</v>
      </c>
      <c r="N48" s="59">
        <v>114.35</v>
      </c>
      <c r="O48" s="39" t="s">
        <v>99</v>
      </c>
      <c r="P48" s="18" t="s">
        <v>43</v>
      </c>
    </row>
    <row r="49" spans="1:16" s="18" customFormat="1" ht="30" customHeight="1">
      <c r="A49" s="18" t="s">
        <v>170</v>
      </c>
      <c r="B49" s="1" t="s">
        <v>171</v>
      </c>
      <c r="C49" s="18" t="s">
        <v>46</v>
      </c>
      <c r="D49" s="18" t="s">
        <v>2</v>
      </c>
      <c r="E49" s="51">
        <v>1738.88</v>
      </c>
      <c r="F49" s="51">
        <v>2104.04</v>
      </c>
      <c r="I49" s="42"/>
      <c r="J49" s="45"/>
      <c r="K49" s="18">
        <v>1</v>
      </c>
      <c r="L49" s="1" t="s">
        <v>63</v>
      </c>
      <c r="M49" s="59">
        <v>1738.88</v>
      </c>
      <c r="N49" s="59">
        <v>2104.04</v>
      </c>
      <c r="O49" s="39" t="s">
        <v>99</v>
      </c>
      <c r="P49" s="18" t="s">
        <v>43</v>
      </c>
    </row>
    <row r="50" spans="1:16" s="18" customFormat="1" ht="30" customHeight="1">
      <c r="A50" s="18" t="s">
        <v>172</v>
      </c>
      <c r="B50" s="1" t="s">
        <v>173</v>
      </c>
      <c r="C50" s="18" t="s">
        <v>53</v>
      </c>
      <c r="D50" s="18" t="s">
        <v>2</v>
      </c>
      <c r="E50" s="51">
        <v>183.13</v>
      </c>
      <c r="F50" s="51">
        <v>221.59</v>
      </c>
      <c r="I50" s="42"/>
      <c r="J50" s="45"/>
      <c r="K50" s="18">
        <v>1</v>
      </c>
      <c r="L50" s="1" t="s">
        <v>63</v>
      </c>
      <c r="M50" s="59">
        <v>183.13</v>
      </c>
      <c r="N50" s="59">
        <v>221.59</v>
      </c>
      <c r="O50" s="39" t="s">
        <v>99</v>
      </c>
      <c r="P50" s="18" t="s">
        <v>43</v>
      </c>
    </row>
    <row r="51" spans="1:16" s="18" customFormat="1" ht="30" customHeight="1">
      <c r="A51" s="18" t="s">
        <v>174</v>
      </c>
      <c r="B51" s="1" t="s">
        <v>175</v>
      </c>
      <c r="C51" s="18" t="s">
        <v>53</v>
      </c>
      <c r="D51" s="18" t="s">
        <v>2</v>
      </c>
      <c r="E51" s="51">
        <v>55</v>
      </c>
      <c r="F51" s="51">
        <v>66.55</v>
      </c>
      <c r="I51" s="42"/>
      <c r="J51" s="45"/>
      <c r="K51" s="18">
        <v>1</v>
      </c>
      <c r="L51" s="1" t="s">
        <v>60</v>
      </c>
      <c r="M51" s="59">
        <v>55</v>
      </c>
      <c r="N51" s="59">
        <v>66.55</v>
      </c>
      <c r="O51" s="39" t="s">
        <v>112</v>
      </c>
      <c r="P51" s="18" t="s">
        <v>43</v>
      </c>
    </row>
    <row r="52" spans="1:16" s="18" customFormat="1" ht="30" customHeight="1">
      <c r="A52" s="18" t="s">
        <v>176</v>
      </c>
      <c r="B52" s="1" t="s">
        <v>73</v>
      </c>
      <c r="C52" s="18" t="s">
        <v>46</v>
      </c>
      <c r="D52" s="18" t="s">
        <v>2</v>
      </c>
      <c r="E52" s="51">
        <v>161</v>
      </c>
      <c r="F52" s="51">
        <v>194.81</v>
      </c>
      <c r="I52" s="42"/>
      <c r="J52" s="45"/>
      <c r="K52" s="18">
        <v>1</v>
      </c>
      <c r="L52" s="1" t="s">
        <v>54</v>
      </c>
      <c r="M52" s="59">
        <v>161</v>
      </c>
      <c r="N52" s="59">
        <v>194.81</v>
      </c>
      <c r="O52" s="39" t="s">
        <v>99</v>
      </c>
      <c r="P52" s="18" t="s">
        <v>43</v>
      </c>
    </row>
    <row r="53" spans="1:16" s="18" customFormat="1" ht="30" customHeight="1">
      <c r="A53" s="18" t="s">
        <v>177</v>
      </c>
      <c r="B53" s="1" t="s">
        <v>55</v>
      </c>
      <c r="C53" s="18" t="s">
        <v>46</v>
      </c>
      <c r="D53" s="18" t="s">
        <v>2</v>
      </c>
      <c r="E53" s="51">
        <v>218</v>
      </c>
      <c r="F53" s="51">
        <v>263.77999999999997</v>
      </c>
      <c r="I53" s="42"/>
      <c r="J53" s="45"/>
      <c r="K53" s="18">
        <v>1</v>
      </c>
      <c r="L53" s="1" t="s">
        <v>54</v>
      </c>
      <c r="M53" s="59">
        <v>218</v>
      </c>
      <c r="N53" s="59">
        <v>263.77999999999997</v>
      </c>
      <c r="O53" s="39" t="s">
        <v>99</v>
      </c>
      <c r="P53" s="18" t="s">
        <v>43</v>
      </c>
    </row>
    <row r="54" spans="1:16" s="18" customFormat="1" ht="30" customHeight="1">
      <c r="A54" s="18" t="s">
        <v>177</v>
      </c>
      <c r="B54" s="1" t="s">
        <v>55</v>
      </c>
      <c r="C54" s="18" t="s">
        <v>46</v>
      </c>
      <c r="D54" s="18" t="s">
        <v>2</v>
      </c>
      <c r="E54" s="51">
        <v>239.87</v>
      </c>
      <c r="F54" s="51">
        <v>290.24</v>
      </c>
      <c r="I54" s="42"/>
      <c r="J54" s="45"/>
      <c r="K54" s="18">
        <v>1</v>
      </c>
      <c r="L54" s="1" t="s">
        <v>52</v>
      </c>
      <c r="M54" s="59">
        <v>239.87</v>
      </c>
      <c r="N54" s="59">
        <v>290.24</v>
      </c>
      <c r="O54" s="39" t="s">
        <v>99</v>
      </c>
      <c r="P54" s="18" t="s">
        <v>43</v>
      </c>
    </row>
    <row r="55" spans="1:16" s="18" customFormat="1" ht="30" customHeight="1">
      <c r="A55" s="18" t="s">
        <v>178</v>
      </c>
      <c r="B55" s="1" t="s">
        <v>179</v>
      </c>
      <c r="C55" s="18" t="s">
        <v>53</v>
      </c>
      <c r="D55" s="18" t="s">
        <v>2</v>
      </c>
      <c r="E55" s="51">
        <v>78.290000000000006</v>
      </c>
      <c r="F55" s="51">
        <v>81.42</v>
      </c>
      <c r="I55" s="42"/>
      <c r="J55" s="45"/>
      <c r="K55" s="18">
        <v>1</v>
      </c>
      <c r="L55" s="1" t="s">
        <v>180</v>
      </c>
      <c r="M55" s="59">
        <v>78.290000000000006</v>
      </c>
      <c r="N55" s="59">
        <v>81.42</v>
      </c>
      <c r="O55" s="39" t="s">
        <v>99</v>
      </c>
      <c r="P55" s="18" t="s">
        <v>43</v>
      </c>
    </row>
    <row r="56" spans="1:16" s="18" customFormat="1" ht="30" customHeight="1">
      <c r="A56" s="18" t="s">
        <v>181</v>
      </c>
      <c r="B56" s="1" t="s">
        <v>51</v>
      </c>
      <c r="C56" s="18" t="s">
        <v>46</v>
      </c>
      <c r="D56" s="18" t="s">
        <v>2</v>
      </c>
      <c r="E56" s="51">
        <v>196.84</v>
      </c>
      <c r="F56" s="51">
        <v>238.18</v>
      </c>
      <c r="I56" s="42"/>
      <c r="J56" s="45"/>
      <c r="K56" s="18">
        <v>1</v>
      </c>
      <c r="L56" s="1" t="s">
        <v>52</v>
      </c>
      <c r="M56" s="59">
        <v>196.84</v>
      </c>
      <c r="N56" s="59">
        <v>238.18</v>
      </c>
      <c r="O56" s="39" t="s">
        <v>99</v>
      </c>
      <c r="P56" s="18" t="s">
        <v>43</v>
      </c>
    </row>
    <row r="57" spans="1:16" s="18" customFormat="1" ht="30" customHeight="1">
      <c r="A57" s="18" t="s">
        <v>182</v>
      </c>
      <c r="B57" s="1" t="s">
        <v>183</v>
      </c>
      <c r="C57" s="18" t="s">
        <v>65</v>
      </c>
      <c r="D57" s="18" t="s">
        <v>47</v>
      </c>
      <c r="E57" s="51">
        <v>286.54000000000002</v>
      </c>
      <c r="F57" s="51">
        <v>298</v>
      </c>
      <c r="I57" s="42"/>
      <c r="J57" s="45"/>
      <c r="K57" s="18">
        <v>1</v>
      </c>
      <c r="L57" s="1" t="s">
        <v>184</v>
      </c>
      <c r="M57" s="59">
        <v>286.54000000000002</v>
      </c>
      <c r="N57" s="59">
        <v>298</v>
      </c>
      <c r="O57" s="39" t="s">
        <v>99</v>
      </c>
      <c r="P57" s="18" t="s">
        <v>43</v>
      </c>
    </row>
    <row r="58" spans="1:16" s="18" customFormat="1" ht="30" customHeight="1">
      <c r="A58" s="18" t="s">
        <v>185</v>
      </c>
      <c r="B58" s="1" t="s">
        <v>186</v>
      </c>
      <c r="C58" s="18" t="s">
        <v>53</v>
      </c>
      <c r="D58" s="18" t="s">
        <v>2</v>
      </c>
      <c r="E58" s="51">
        <v>89</v>
      </c>
      <c r="F58" s="51">
        <v>107.69</v>
      </c>
      <c r="I58" s="42"/>
      <c r="J58" s="45"/>
      <c r="K58" s="18">
        <v>1</v>
      </c>
      <c r="L58" s="1" t="s">
        <v>60</v>
      </c>
      <c r="M58" s="59">
        <v>89</v>
      </c>
      <c r="N58" s="59">
        <v>107.69</v>
      </c>
      <c r="O58" s="39" t="s">
        <v>99</v>
      </c>
      <c r="P58" s="18" t="s">
        <v>43</v>
      </c>
    </row>
    <row r="59" spans="1:16" s="18" customFormat="1" ht="30" customHeight="1">
      <c r="A59" s="18" t="s">
        <v>187</v>
      </c>
      <c r="B59" s="1" t="s">
        <v>188</v>
      </c>
      <c r="C59" s="18" t="s">
        <v>46</v>
      </c>
      <c r="D59" s="18" t="s">
        <v>2</v>
      </c>
      <c r="E59" s="51">
        <v>347</v>
      </c>
      <c r="F59" s="51">
        <v>419.87</v>
      </c>
      <c r="I59" s="42"/>
      <c r="J59" s="45"/>
      <c r="K59" s="18">
        <v>1</v>
      </c>
      <c r="L59" s="1" t="s">
        <v>54</v>
      </c>
      <c r="M59" s="59">
        <v>347</v>
      </c>
      <c r="N59" s="59">
        <v>419.87</v>
      </c>
      <c r="O59" s="39" t="s">
        <v>112</v>
      </c>
      <c r="P59" s="18" t="s">
        <v>43</v>
      </c>
    </row>
    <row r="60" spans="1:16" s="18" customFormat="1" ht="30" customHeight="1">
      <c r="A60" s="18" t="s">
        <v>189</v>
      </c>
      <c r="B60" s="1" t="s">
        <v>51</v>
      </c>
      <c r="C60" s="18" t="s">
        <v>46</v>
      </c>
      <c r="D60" s="18" t="s">
        <v>2</v>
      </c>
      <c r="E60" s="51">
        <v>196.84</v>
      </c>
      <c r="F60" s="51">
        <v>238.18</v>
      </c>
      <c r="I60" s="42"/>
      <c r="J60" s="45"/>
      <c r="K60" s="18">
        <v>1</v>
      </c>
      <c r="L60" s="1" t="s">
        <v>52</v>
      </c>
      <c r="M60" s="59">
        <v>196.84</v>
      </c>
      <c r="N60" s="59">
        <v>238.18</v>
      </c>
      <c r="O60" s="39" t="s">
        <v>99</v>
      </c>
      <c r="P60" s="18" t="s">
        <v>43</v>
      </c>
    </row>
    <row r="61" spans="1:16" s="18" customFormat="1" ht="30" customHeight="1">
      <c r="A61" s="18" t="s">
        <v>190</v>
      </c>
      <c r="B61" s="1" t="s">
        <v>51</v>
      </c>
      <c r="C61" s="18" t="s">
        <v>46</v>
      </c>
      <c r="D61" s="18" t="s">
        <v>2</v>
      </c>
      <c r="E61" s="51">
        <v>188.16</v>
      </c>
      <c r="F61" s="51">
        <v>227.67</v>
      </c>
      <c r="I61" s="42"/>
      <c r="J61" s="45"/>
      <c r="K61" s="18">
        <v>1</v>
      </c>
      <c r="L61" s="1" t="s">
        <v>52</v>
      </c>
      <c r="M61" s="59">
        <v>188.16</v>
      </c>
      <c r="N61" s="59">
        <v>227.67</v>
      </c>
      <c r="O61" s="39" t="s">
        <v>99</v>
      </c>
      <c r="P61" s="18" t="s">
        <v>43</v>
      </c>
    </row>
    <row r="62" spans="1:16" s="18" customFormat="1" ht="30" customHeight="1">
      <c r="A62" s="18" t="s">
        <v>191</v>
      </c>
      <c r="B62" s="1" t="s">
        <v>51</v>
      </c>
      <c r="C62" s="18" t="s">
        <v>46</v>
      </c>
      <c r="D62" s="18" t="s">
        <v>2</v>
      </c>
      <c r="E62" s="51">
        <v>196.84</v>
      </c>
      <c r="F62" s="51">
        <v>238.18</v>
      </c>
      <c r="I62" s="42"/>
      <c r="J62" s="45"/>
      <c r="K62" s="18">
        <v>1</v>
      </c>
      <c r="L62" s="1" t="s">
        <v>52</v>
      </c>
      <c r="M62" s="59">
        <v>196.84</v>
      </c>
      <c r="N62" s="59">
        <v>238.18</v>
      </c>
      <c r="O62" s="39" t="s">
        <v>99</v>
      </c>
      <c r="P62" s="18" t="s">
        <v>43</v>
      </c>
    </row>
    <row r="63" spans="1:16" s="18" customFormat="1" ht="30" customHeight="1">
      <c r="A63" s="18" t="s">
        <v>192</v>
      </c>
      <c r="B63" s="1" t="s">
        <v>193</v>
      </c>
      <c r="C63" s="18" t="s">
        <v>53</v>
      </c>
      <c r="D63" s="18" t="s">
        <v>2</v>
      </c>
      <c r="E63" s="51">
        <v>116.65</v>
      </c>
      <c r="F63" s="51">
        <v>141.15</v>
      </c>
      <c r="I63" s="42"/>
      <c r="J63" s="45"/>
      <c r="K63" s="18">
        <v>1</v>
      </c>
      <c r="L63" s="1" t="s">
        <v>57</v>
      </c>
      <c r="M63" s="59">
        <v>116.65</v>
      </c>
      <c r="N63" s="59">
        <v>141.15</v>
      </c>
      <c r="O63" s="39" t="s">
        <v>99</v>
      </c>
      <c r="P63" s="18" t="s">
        <v>43</v>
      </c>
    </row>
    <row r="64" spans="1:16" s="18" customFormat="1" ht="30" customHeight="1">
      <c r="A64" s="18" t="s">
        <v>194</v>
      </c>
      <c r="B64" s="1" t="s">
        <v>195</v>
      </c>
      <c r="C64" s="18" t="s">
        <v>53</v>
      </c>
      <c r="D64" s="18" t="s">
        <v>2</v>
      </c>
      <c r="E64" s="51">
        <v>310.5</v>
      </c>
      <c r="F64" s="51">
        <v>375.71</v>
      </c>
      <c r="I64" s="42"/>
      <c r="J64" s="45"/>
      <c r="K64" s="18">
        <v>1</v>
      </c>
      <c r="L64" s="1" t="s">
        <v>58</v>
      </c>
      <c r="M64" s="59">
        <v>310.5</v>
      </c>
      <c r="N64" s="59">
        <v>375.71</v>
      </c>
      <c r="O64" s="39" t="s">
        <v>117</v>
      </c>
      <c r="P64" s="18" t="s">
        <v>43</v>
      </c>
    </row>
    <row r="65" spans="1:16" s="18" customFormat="1" ht="30" customHeight="1">
      <c r="A65" s="18" t="s">
        <v>196</v>
      </c>
      <c r="B65" s="1" t="s">
        <v>197</v>
      </c>
      <c r="C65" s="18" t="s">
        <v>46</v>
      </c>
      <c r="D65" s="18" t="s">
        <v>2</v>
      </c>
      <c r="E65" s="51">
        <v>634.38</v>
      </c>
      <c r="F65" s="51">
        <v>767.6</v>
      </c>
      <c r="I65" s="42"/>
      <c r="J65" s="45"/>
      <c r="K65" s="18">
        <v>1</v>
      </c>
      <c r="L65" s="1" t="s">
        <v>56</v>
      </c>
      <c r="M65" s="59">
        <v>634.38</v>
      </c>
      <c r="N65" s="59">
        <v>767.6</v>
      </c>
      <c r="O65" s="39" t="s">
        <v>112</v>
      </c>
      <c r="P65" s="18" t="s">
        <v>43</v>
      </c>
    </row>
    <row r="66" spans="1:16" s="18" customFormat="1" ht="30" customHeight="1">
      <c r="A66" s="18" t="s">
        <v>198</v>
      </c>
      <c r="B66" s="1" t="s">
        <v>199</v>
      </c>
      <c r="C66" s="18" t="s">
        <v>53</v>
      </c>
      <c r="D66" s="18" t="s">
        <v>2</v>
      </c>
      <c r="E66" s="51">
        <v>100.65</v>
      </c>
      <c r="F66" s="51">
        <v>104.68</v>
      </c>
      <c r="I66" s="42"/>
      <c r="J66" s="45"/>
      <c r="K66" s="18">
        <v>1</v>
      </c>
      <c r="L66" s="1" t="s">
        <v>180</v>
      </c>
      <c r="M66" s="59">
        <v>100.65</v>
      </c>
      <c r="N66" s="59">
        <v>104.68</v>
      </c>
      <c r="O66" s="39" t="s">
        <v>112</v>
      </c>
      <c r="P66" s="43" t="s">
        <v>43</v>
      </c>
    </row>
    <row r="67" spans="1:16" s="18" customFormat="1" ht="30" customHeight="1">
      <c r="A67" s="18" t="s">
        <v>200</v>
      </c>
      <c r="B67" s="1" t="s">
        <v>201</v>
      </c>
      <c r="C67" s="18" t="s">
        <v>53</v>
      </c>
      <c r="D67" s="18" t="s">
        <v>2</v>
      </c>
      <c r="E67" s="51">
        <v>60.97</v>
      </c>
      <c r="F67" s="51">
        <v>73.77</v>
      </c>
      <c r="I67" s="42"/>
      <c r="J67" s="45"/>
      <c r="K67" s="18">
        <v>1</v>
      </c>
      <c r="L67" s="1" t="s">
        <v>58</v>
      </c>
      <c r="M67" s="59">
        <v>60.97</v>
      </c>
      <c r="N67" s="59">
        <v>73.77</v>
      </c>
      <c r="O67" s="39" t="s">
        <v>99</v>
      </c>
      <c r="P67" s="18" t="s">
        <v>43</v>
      </c>
    </row>
    <row r="68" spans="1:16" s="18" customFormat="1" ht="30" customHeight="1">
      <c r="A68" s="18" t="s">
        <v>202</v>
      </c>
      <c r="B68" s="1" t="s">
        <v>203</v>
      </c>
      <c r="C68" s="18" t="s">
        <v>53</v>
      </c>
      <c r="D68" s="18" t="s">
        <v>2</v>
      </c>
      <c r="E68" s="51">
        <v>42.99</v>
      </c>
      <c r="F68" s="51">
        <v>52.02</v>
      </c>
      <c r="I68" s="42"/>
      <c r="J68" s="45"/>
      <c r="K68" s="18">
        <v>1</v>
      </c>
      <c r="L68" s="1" t="s">
        <v>57</v>
      </c>
      <c r="M68" s="59">
        <v>42.99</v>
      </c>
      <c r="N68" s="59">
        <v>52.02</v>
      </c>
      <c r="O68" s="39" t="s">
        <v>117</v>
      </c>
      <c r="P68" s="18" t="s">
        <v>43</v>
      </c>
    </row>
    <row r="69" spans="1:16" s="18" customFormat="1" ht="30" customHeight="1">
      <c r="A69" s="18" t="s">
        <v>204</v>
      </c>
      <c r="B69" s="1" t="s">
        <v>205</v>
      </c>
      <c r="C69" s="18" t="s">
        <v>65</v>
      </c>
      <c r="D69" s="18" t="s">
        <v>47</v>
      </c>
      <c r="E69" s="51">
        <v>190</v>
      </c>
      <c r="F69" s="51">
        <v>197.6</v>
      </c>
      <c r="I69" s="42"/>
      <c r="J69" s="45"/>
      <c r="K69" s="18">
        <v>1</v>
      </c>
      <c r="L69" s="1" t="s">
        <v>127</v>
      </c>
      <c r="M69" s="59">
        <v>190</v>
      </c>
      <c r="N69" s="59">
        <v>197.6</v>
      </c>
      <c r="O69" s="39" t="s">
        <v>99</v>
      </c>
      <c r="P69" s="18" t="s">
        <v>43</v>
      </c>
    </row>
    <row r="70" spans="1:16" s="18" customFormat="1" ht="30" customHeight="1">
      <c r="A70" s="18" t="s">
        <v>206</v>
      </c>
      <c r="B70" s="1" t="s">
        <v>207</v>
      </c>
      <c r="C70" s="18" t="s">
        <v>46</v>
      </c>
      <c r="D70" s="18" t="s">
        <v>2</v>
      </c>
      <c r="E70" s="51">
        <v>61.95</v>
      </c>
      <c r="F70" s="51">
        <v>74.959999999999994</v>
      </c>
      <c r="I70" s="42"/>
      <c r="J70" s="45"/>
      <c r="K70" s="18">
        <v>1</v>
      </c>
      <c r="L70" s="1" t="s">
        <v>64</v>
      </c>
      <c r="M70" s="59">
        <v>61.95</v>
      </c>
      <c r="N70" s="59">
        <v>74.959999999999994</v>
      </c>
      <c r="O70" s="39" t="s">
        <v>132</v>
      </c>
      <c r="P70" s="18" t="s">
        <v>43</v>
      </c>
    </row>
    <row r="71" spans="1:16" s="18" customFormat="1" ht="30" customHeight="1">
      <c r="A71" s="18" t="s">
        <v>208</v>
      </c>
      <c r="B71" s="1" t="s">
        <v>209</v>
      </c>
      <c r="C71" s="18" t="s">
        <v>53</v>
      </c>
      <c r="D71" s="18" t="s">
        <v>2</v>
      </c>
      <c r="E71" s="51">
        <v>80.97</v>
      </c>
      <c r="F71" s="51">
        <v>97.97</v>
      </c>
      <c r="I71" s="42"/>
      <c r="J71" s="45"/>
      <c r="K71" s="18">
        <v>1</v>
      </c>
      <c r="L71" s="1" t="s">
        <v>56</v>
      </c>
      <c r="M71" s="59">
        <v>80.97</v>
      </c>
      <c r="N71" s="59">
        <v>97.97</v>
      </c>
      <c r="O71" s="39" t="s">
        <v>117</v>
      </c>
      <c r="P71" s="18" t="s">
        <v>43</v>
      </c>
    </row>
    <row r="72" spans="1:16" s="18" customFormat="1" ht="30" customHeight="1">
      <c r="A72" s="18" t="s">
        <v>210</v>
      </c>
      <c r="B72" s="1" t="s">
        <v>211</v>
      </c>
      <c r="C72" s="18" t="s">
        <v>46</v>
      </c>
      <c r="D72" s="18" t="s">
        <v>2</v>
      </c>
      <c r="E72" s="51">
        <v>161</v>
      </c>
      <c r="F72" s="51">
        <v>194.81</v>
      </c>
      <c r="I72" s="42"/>
      <c r="J72" s="45"/>
      <c r="K72" s="18">
        <v>1</v>
      </c>
      <c r="L72" s="1" t="s">
        <v>54</v>
      </c>
      <c r="M72" s="59">
        <v>161</v>
      </c>
      <c r="N72" s="59">
        <v>194.81</v>
      </c>
      <c r="O72" s="39" t="s">
        <v>112</v>
      </c>
      <c r="P72" s="18" t="s">
        <v>43</v>
      </c>
    </row>
    <row r="73" spans="1:16" s="18" customFormat="1" ht="30" customHeight="1">
      <c r="A73" s="18" t="s">
        <v>212</v>
      </c>
      <c r="B73" s="1" t="s">
        <v>213</v>
      </c>
      <c r="C73" s="18" t="s">
        <v>46</v>
      </c>
      <c r="D73" s="18" t="s">
        <v>2</v>
      </c>
      <c r="E73" s="51">
        <v>147</v>
      </c>
      <c r="F73" s="51">
        <v>177.87</v>
      </c>
      <c r="I73" s="42"/>
      <c r="J73" s="45"/>
      <c r="K73" s="18">
        <v>1</v>
      </c>
      <c r="L73" s="1" t="s">
        <v>52</v>
      </c>
      <c r="M73" s="59">
        <v>147</v>
      </c>
      <c r="N73" s="59">
        <v>177.87</v>
      </c>
      <c r="O73" s="39" t="s">
        <v>214</v>
      </c>
      <c r="P73" s="18" t="s">
        <v>43</v>
      </c>
    </row>
    <row r="74" spans="1:16" s="18" customFormat="1" ht="30" customHeight="1">
      <c r="A74" s="18" t="s">
        <v>215</v>
      </c>
      <c r="B74" s="1" t="s">
        <v>216</v>
      </c>
      <c r="C74" s="18" t="s">
        <v>46</v>
      </c>
      <c r="D74" s="18" t="s">
        <v>2</v>
      </c>
      <c r="E74" s="51">
        <v>2235.8000000000002</v>
      </c>
      <c r="F74" s="51">
        <v>2705.32</v>
      </c>
      <c r="I74" s="42"/>
      <c r="J74" s="45"/>
      <c r="K74" s="18">
        <v>1</v>
      </c>
      <c r="L74" s="1" t="s">
        <v>63</v>
      </c>
      <c r="M74" s="59">
        <v>2235.8000000000002</v>
      </c>
      <c r="N74" s="59">
        <v>2705.32</v>
      </c>
      <c r="O74" s="39" t="s">
        <v>99</v>
      </c>
      <c r="P74" s="18" t="s">
        <v>43</v>
      </c>
    </row>
    <row r="75" spans="1:16" s="18" customFormat="1" ht="30" customHeight="1">
      <c r="A75" s="18" t="s">
        <v>217</v>
      </c>
      <c r="B75" s="1" t="s">
        <v>218</v>
      </c>
      <c r="C75" s="18" t="s">
        <v>53</v>
      </c>
      <c r="D75" s="18" t="s">
        <v>2</v>
      </c>
      <c r="E75" s="51">
        <v>50.76</v>
      </c>
      <c r="F75" s="51">
        <v>52.79</v>
      </c>
      <c r="I75" s="42"/>
      <c r="J75" s="45"/>
      <c r="K75" s="18">
        <v>1</v>
      </c>
      <c r="L75" s="1" t="s">
        <v>180</v>
      </c>
      <c r="M75" s="59">
        <v>50.76</v>
      </c>
      <c r="N75" s="59">
        <v>52.79</v>
      </c>
      <c r="O75" s="39" t="s">
        <v>112</v>
      </c>
      <c r="P75" s="18" t="s">
        <v>43</v>
      </c>
    </row>
    <row r="76" spans="1:16" s="18" customFormat="1" ht="30" customHeight="1">
      <c r="A76" s="18" t="s">
        <v>219</v>
      </c>
      <c r="B76" s="1" t="s">
        <v>220</v>
      </c>
      <c r="C76" s="18" t="s">
        <v>53</v>
      </c>
      <c r="D76" s="18" t="s">
        <v>2</v>
      </c>
      <c r="E76" s="51">
        <v>355.02</v>
      </c>
      <c r="F76" s="51">
        <v>429.57</v>
      </c>
      <c r="I76" s="42"/>
      <c r="J76" s="45"/>
      <c r="K76" s="18">
        <v>1</v>
      </c>
      <c r="L76" s="1" t="s">
        <v>221</v>
      </c>
      <c r="M76" s="59">
        <v>355.02</v>
      </c>
      <c r="N76" s="59">
        <v>429.57</v>
      </c>
      <c r="O76" s="39" t="s">
        <v>214</v>
      </c>
      <c r="P76" s="18" t="s">
        <v>43</v>
      </c>
    </row>
    <row r="77" spans="1:16" s="18" customFormat="1" ht="30" customHeight="1">
      <c r="A77" s="18" t="s">
        <v>222</v>
      </c>
      <c r="B77" s="1" t="s">
        <v>223</v>
      </c>
      <c r="C77" s="18" t="s">
        <v>53</v>
      </c>
      <c r="D77" s="18" t="s">
        <v>2</v>
      </c>
      <c r="E77" s="51">
        <v>77.52</v>
      </c>
      <c r="F77" s="51">
        <v>93.8</v>
      </c>
      <c r="I77" s="42"/>
      <c r="J77" s="45"/>
      <c r="K77" s="18">
        <v>1</v>
      </c>
      <c r="L77" s="1" t="s">
        <v>58</v>
      </c>
      <c r="M77" s="59">
        <v>77.52</v>
      </c>
      <c r="N77" s="59">
        <v>93.8</v>
      </c>
      <c r="O77" s="39" t="s">
        <v>99</v>
      </c>
      <c r="P77" s="18" t="s">
        <v>43</v>
      </c>
    </row>
    <row r="78" spans="1:16" s="18" customFormat="1" ht="30" customHeight="1">
      <c r="A78" s="18" t="s">
        <v>224</v>
      </c>
      <c r="B78" s="1" t="s">
        <v>225</v>
      </c>
      <c r="C78" s="18" t="s">
        <v>53</v>
      </c>
      <c r="D78" s="18" t="s">
        <v>2</v>
      </c>
      <c r="E78" s="51">
        <v>15.85</v>
      </c>
      <c r="F78" s="51">
        <v>19.18</v>
      </c>
      <c r="I78" s="42"/>
      <c r="J78" s="45"/>
      <c r="K78" s="18">
        <v>1</v>
      </c>
      <c r="L78" s="1" t="s">
        <v>57</v>
      </c>
      <c r="M78" s="59">
        <v>15.85</v>
      </c>
      <c r="N78" s="59">
        <v>19.18</v>
      </c>
      <c r="O78" s="39" t="s">
        <v>132</v>
      </c>
      <c r="P78" s="18" t="s">
        <v>43</v>
      </c>
    </row>
    <row r="79" spans="1:16" s="18" customFormat="1" ht="30" customHeight="1">
      <c r="A79" s="18" t="s">
        <v>226</v>
      </c>
      <c r="B79" s="1" t="s">
        <v>227</v>
      </c>
      <c r="C79" s="18" t="s">
        <v>46</v>
      </c>
      <c r="D79" s="18" t="s">
        <v>2</v>
      </c>
      <c r="E79" s="51">
        <v>393.68</v>
      </c>
      <c r="F79" s="51">
        <v>476.35</v>
      </c>
      <c r="I79" s="42"/>
      <c r="J79" s="45"/>
      <c r="K79" s="18">
        <v>1</v>
      </c>
      <c r="L79" s="1" t="s">
        <v>52</v>
      </c>
      <c r="M79" s="59">
        <v>393.68</v>
      </c>
      <c r="N79" s="59">
        <v>476.35</v>
      </c>
      <c r="O79" s="39" t="s">
        <v>99</v>
      </c>
      <c r="P79" s="18" t="s">
        <v>43</v>
      </c>
    </row>
    <row r="80" spans="1:16" s="18" customFormat="1" ht="30" customHeight="1">
      <c r="A80" s="18" t="s">
        <v>228</v>
      </c>
      <c r="B80" s="1" t="s">
        <v>51</v>
      </c>
      <c r="C80" s="18" t="s">
        <v>46</v>
      </c>
      <c r="D80" s="18" t="s">
        <v>2</v>
      </c>
      <c r="E80" s="51">
        <v>196.84</v>
      </c>
      <c r="F80" s="51">
        <v>238.18</v>
      </c>
      <c r="I80" s="42"/>
      <c r="J80" s="45"/>
      <c r="K80" s="18">
        <v>1</v>
      </c>
      <c r="L80" s="1" t="s">
        <v>52</v>
      </c>
      <c r="M80" s="59">
        <v>196.84</v>
      </c>
      <c r="N80" s="59">
        <v>238.18</v>
      </c>
      <c r="O80" s="39" t="s">
        <v>112</v>
      </c>
      <c r="P80" s="18" t="s">
        <v>43</v>
      </c>
    </row>
    <row r="81" spans="1:16" s="18" customFormat="1" ht="30" customHeight="1">
      <c r="A81" s="18" t="s">
        <v>229</v>
      </c>
      <c r="B81" s="1" t="s">
        <v>51</v>
      </c>
      <c r="C81" s="18" t="s">
        <v>46</v>
      </c>
      <c r="D81" s="18" t="s">
        <v>2</v>
      </c>
      <c r="E81" s="51">
        <v>196.84</v>
      </c>
      <c r="F81" s="51">
        <v>238.18</v>
      </c>
      <c r="I81" s="42"/>
      <c r="J81" s="45"/>
      <c r="K81" s="18">
        <v>1</v>
      </c>
      <c r="L81" s="1" t="s">
        <v>52</v>
      </c>
      <c r="M81" s="59">
        <v>196.84</v>
      </c>
      <c r="N81" s="59">
        <v>238.18</v>
      </c>
      <c r="O81" s="39" t="s">
        <v>99</v>
      </c>
      <c r="P81" s="18" t="s">
        <v>43</v>
      </c>
    </row>
    <row r="82" spans="1:16" s="18" customFormat="1" ht="30" customHeight="1">
      <c r="A82" s="18" t="s">
        <v>230</v>
      </c>
      <c r="B82" s="1" t="s">
        <v>231</v>
      </c>
      <c r="C82" s="18" t="s">
        <v>53</v>
      </c>
      <c r="D82" s="18" t="s">
        <v>2</v>
      </c>
      <c r="E82" s="51">
        <v>125.1</v>
      </c>
      <c r="F82" s="51">
        <v>151.38</v>
      </c>
      <c r="I82" s="42"/>
      <c r="J82" s="45"/>
      <c r="K82" s="18">
        <v>1</v>
      </c>
      <c r="L82" s="1" t="s">
        <v>59</v>
      </c>
      <c r="M82" s="59">
        <v>125.1</v>
      </c>
      <c r="N82" s="59">
        <v>151.38</v>
      </c>
      <c r="O82" s="39" t="s">
        <v>99</v>
      </c>
      <c r="P82" s="18" t="s">
        <v>43</v>
      </c>
    </row>
    <row r="83" spans="1:16" s="18" customFormat="1" ht="30" customHeight="1">
      <c r="A83" s="18" t="s">
        <v>232</v>
      </c>
      <c r="B83" s="1" t="s">
        <v>233</v>
      </c>
      <c r="C83" s="18" t="s">
        <v>53</v>
      </c>
      <c r="D83" s="18" t="s">
        <v>2</v>
      </c>
      <c r="E83" s="51">
        <v>2312</v>
      </c>
      <c r="F83" s="51">
        <v>2797.52</v>
      </c>
      <c r="I83" s="42"/>
      <c r="J83" s="45"/>
      <c r="K83" s="18">
        <v>5</v>
      </c>
      <c r="L83" s="1" t="s">
        <v>54</v>
      </c>
      <c r="M83" s="59">
        <v>2312</v>
      </c>
      <c r="N83" s="59">
        <v>2797.52</v>
      </c>
      <c r="O83" s="39" t="s">
        <v>135</v>
      </c>
      <c r="P83" s="18" t="s">
        <v>43</v>
      </c>
    </row>
    <row r="84" spans="1:16" s="18" customFormat="1" ht="30" customHeight="1">
      <c r="A84" s="18" t="s">
        <v>234</v>
      </c>
      <c r="B84" s="1" t="s">
        <v>235</v>
      </c>
      <c r="C84" s="18" t="s">
        <v>53</v>
      </c>
      <c r="D84" s="18" t="s">
        <v>2</v>
      </c>
      <c r="E84" s="51">
        <v>66.02</v>
      </c>
      <c r="F84" s="51">
        <v>79.88</v>
      </c>
      <c r="I84" s="42"/>
      <c r="J84" s="45"/>
      <c r="K84" s="18">
        <v>1</v>
      </c>
      <c r="L84" s="1" t="s">
        <v>57</v>
      </c>
      <c r="M84" s="59">
        <v>66.02</v>
      </c>
      <c r="N84" s="59">
        <v>79.88</v>
      </c>
      <c r="O84" s="39" t="s">
        <v>132</v>
      </c>
      <c r="P84" s="18" t="s">
        <v>43</v>
      </c>
    </row>
    <row r="85" spans="1:16" s="18" customFormat="1" ht="30" customHeight="1">
      <c r="A85" s="18" t="s">
        <v>236</v>
      </c>
      <c r="B85" s="1" t="s">
        <v>237</v>
      </c>
      <c r="C85" s="18" t="s">
        <v>53</v>
      </c>
      <c r="D85" s="18" t="s">
        <v>2</v>
      </c>
      <c r="E85" s="51">
        <v>67.900000000000006</v>
      </c>
      <c r="F85" s="51">
        <v>82.16</v>
      </c>
      <c r="I85" s="42"/>
      <c r="J85" s="45"/>
      <c r="K85" s="18">
        <v>1</v>
      </c>
      <c r="L85" s="1" t="s">
        <v>60</v>
      </c>
      <c r="M85" s="59">
        <v>67.900000000000006</v>
      </c>
      <c r="N85" s="59">
        <v>82.16</v>
      </c>
      <c r="O85" s="39" t="s">
        <v>99</v>
      </c>
      <c r="P85" s="18" t="s">
        <v>43</v>
      </c>
    </row>
    <row r="86" spans="1:16" s="18" customFormat="1" ht="30" customHeight="1">
      <c r="A86" s="18" t="s">
        <v>238</v>
      </c>
      <c r="B86" s="1" t="s">
        <v>157</v>
      </c>
      <c r="C86" s="18" t="s">
        <v>46</v>
      </c>
      <c r="D86" s="18" t="s">
        <v>2</v>
      </c>
      <c r="E86" s="51">
        <v>573.15</v>
      </c>
      <c r="F86" s="51">
        <v>693.51</v>
      </c>
      <c r="I86" s="42"/>
      <c r="J86" s="45"/>
      <c r="K86" s="18">
        <v>1</v>
      </c>
      <c r="L86" s="1" t="s">
        <v>52</v>
      </c>
      <c r="M86" s="59">
        <v>573.15</v>
      </c>
      <c r="N86" s="59">
        <v>693.51</v>
      </c>
      <c r="O86" s="39" t="s">
        <v>214</v>
      </c>
      <c r="P86" s="18" t="s">
        <v>43</v>
      </c>
    </row>
    <row r="87" spans="1:16" s="18" customFormat="1" ht="30" customHeight="1">
      <c r="A87" s="18" t="s">
        <v>239</v>
      </c>
      <c r="B87" s="1" t="s">
        <v>240</v>
      </c>
      <c r="C87" s="18" t="s">
        <v>53</v>
      </c>
      <c r="D87" s="18" t="s">
        <v>2</v>
      </c>
      <c r="E87" s="51">
        <v>76.14</v>
      </c>
      <c r="F87" s="51">
        <v>92.13</v>
      </c>
      <c r="I87" s="42"/>
      <c r="J87" s="45"/>
      <c r="K87" s="18">
        <v>1</v>
      </c>
      <c r="L87" s="1" t="s">
        <v>58</v>
      </c>
      <c r="M87" s="59">
        <v>76.14</v>
      </c>
      <c r="N87" s="59">
        <v>92.13</v>
      </c>
      <c r="O87" s="39" t="s">
        <v>241</v>
      </c>
      <c r="P87" s="18" t="s">
        <v>43</v>
      </c>
    </row>
    <row r="88" spans="1:16" ht="30" customHeight="1">
      <c r="A88" s="13" t="s">
        <v>242</v>
      </c>
      <c r="B88" s="1" t="s">
        <v>51</v>
      </c>
      <c r="C88" s="45" t="s">
        <v>46</v>
      </c>
      <c r="D88" s="45" t="s">
        <v>2</v>
      </c>
      <c r="E88" s="51">
        <v>148.36000000000001</v>
      </c>
      <c r="F88" s="51">
        <v>179.52</v>
      </c>
      <c r="G88" s="46"/>
      <c r="H88" s="46"/>
      <c r="I88" s="46"/>
      <c r="J88" s="46"/>
      <c r="K88" s="61">
        <v>1</v>
      </c>
      <c r="L88" s="2" t="s">
        <v>52</v>
      </c>
      <c r="M88" s="59">
        <v>148.36000000000001</v>
      </c>
      <c r="N88" s="59">
        <v>179.52</v>
      </c>
      <c r="O88" s="62" t="s">
        <v>214</v>
      </c>
      <c r="P88" s="39" t="s">
        <v>43</v>
      </c>
    </row>
    <row r="89" spans="1:16" ht="30" customHeight="1">
      <c r="A89" s="13" t="s">
        <v>243</v>
      </c>
      <c r="B89" s="1" t="s">
        <v>244</v>
      </c>
      <c r="C89" s="45" t="s">
        <v>53</v>
      </c>
      <c r="D89" s="45" t="s">
        <v>2</v>
      </c>
      <c r="E89" s="51">
        <v>40.340000000000003</v>
      </c>
      <c r="F89" s="51">
        <v>48.81</v>
      </c>
      <c r="G89" s="46"/>
      <c r="H89" s="46"/>
      <c r="I89" s="46"/>
      <c r="J89" s="46"/>
      <c r="K89" s="61">
        <v>1</v>
      </c>
      <c r="L89" s="2" t="s">
        <v>58</v>
      </c>
      <c r="M89" s="59">
        <v>40.340000000000003</v>
      </c>
      <c r="N89" s="59">
        <v>48.81</v>
      </c>
      <c r="O89" s="62" t="s">
        <v>112</v>
      </c>
      <c r="P89" s="39" t="s">
        <v>43</v>
      </c>
    </row>
    <row r="90" spans="1:16" ht="30" customHeight="1">
      <c r="A90" s="13" t="s">
        <v>245</v>
      </c>
      <c r="B90" s="1" t="s">
        <v>51</v>
      </c>
      <c r="C90" s="45" t="s">
        <v>46</v>
      </c>
      <c r="D90" s="45" t="s">
        <v>2</v>
      </c>
      <c r="E90" s="51">
        <v>188.16</v>
      </c>
      <c r="F90" s="51">
        <v>227.67</v>
      </c>
      <c r="G90" s="46"/>
      <c r="H90" s="46"/>
      <c r="I90" s="46"/>
      <c r="J90" s="46"/>
      <c r="K90" s="61">
        <v>1</v>
      </c>
      <c r="L90" s="2" t="s">
        <v>52</v>
      </c>
      <c r="M90" s="59">
        <v>188.16</v>
      </c>
      <c r="N90" s="59">
        <v>227.67</v>
      </c>
      <c r="O90" s="62" t="s">
        <v>135</v>
      </c>
      <c r="P90" s="39" t="s">
        <v>43</v>
      </c>
    </row>
    <row r="91" spans="1:16" ht="30" customHeight="1">
      <c r="A91" s="13" t="s">
        <v>246</v>
      </c>
      <c r="B91" s="1" t="s">
        <v>51</v>
      </c>
      <c r="C91" s="45" t="s">
        <v>46</v>
      </c>
      <c r="D91" s="45" t="s">
        <v>2</v>
      </c>
      <c r="E91" s="51">
        <v>188.16</v>
      </c>
      <c r="F91" s="51">
        <v>227.67</v>
      </c>
      <c r="G91" s="46"/>
      <c r="H91" s="46"/>
      <c r="I91" s="46"/>
      <c r="J91" s="46"/>
      <c r="K91" s="61">
        <v>1</v>
      </c>
      <c r="L91" s="2" t="s">
        <v>52</v>
      </c>
      <c r="M91" s="59">
        <v>188.16</v>
      </c>
      <c r="N91" s="59">
        <v>227.67</v>
      </c>
      <c r="O91" s="62" t="s">
        <v>247</v>
      </c>
      <c r="P91" s="39" t="s">
        <v>43</v>
      </c>
    </row>
    <row r="92" spans="1:16" ht="30" customHeight="1">
      <c r="A92" s="13" t="s">
        <v>248</v>
      </c>
      <c r="B92" s="1" t="s">
        <v>249</v>
      </c>
      <c r="C92" s="45" t="s">
        <v>53</v>
      </c>
      <c r="D92" s="45" t="s">
        <v>2</v>
      </c>
      <c r="E92" s="51">
        <v>89.81</v>
      </c>
      <c r="F92" s="51">
        <v>108.67</v>
      </c>
      <c r="G92" s="46"/>
      <c r="H92" s="46"/>
      <c r="I92" s="46"/>
      <c r="J92" s="46"/>
      <c r="K92" s="61">
        <v>1</v>
      </c>
      <c r="L92" s="2" t="s">
        <v>63</v>
      </c>
      <c r="M92" s="59">
        <v>89.81</v>
      </c>
      <c r="N92" s="59">
        <v>108.67</v>
      </c>
      <c r="O92" s="62" t="s">
        <v>112</v>
      </c>
      <c r="P92" s="39" t="s">
        <v>43</v>
      </c>
    </row>
    <row r="93" spans="1:16" ht="30" customHeight="1">
      <c r="A93" s="13" t="s">
        <v>250</v>
      </c>
      <c r="B93" s="1" t="s">
        <v>72</v>
      </c>
      <c r="C93" s="45" t="s">
        <v>46</v>
      </c>
      <c r="D93" s="45" t="s">
        <v>2</v>
      </c>
      <c r="E93" s="51">
        <v>396.48</v>
      </c>
      <c r="F93" s="51">
        <v>479.74</v>
      </c>
      <c r="G93" s="46"/>
      <c r="H93" s="46"/>
      <c r="I93" s="46"/>
      <c r="J93" s="46"/>
      <c r="K93" s="61">
        <v>1</v>
      </c>
      <c r="L93" s="2" t="s">
        <v>52</v>
      </c>
      <c r="M93" s="59">
        <v>396.48</v>
      </c>
      <c r="N93" s="59">
        <v>479.74</v>
      </c>
      <c r="O93" s="62" t="s">
        <v>214</v>
      </c>
      <c r="P93" s="39" t="s">
        <v>43</v>
      </c>
    </row>
    <row r="94" spans="1:16" ht="30" customHeight="1">
      <c r="A94" s="13" t="s">
        <v>250</v>
      </c>
      <c r="B94" s="1" t="s">
        <v>72</v>
      </c>
      <c r="C94" s="45" t="s">
        <v>46</v>
      </c>
      <c r="D94" s="45" t="s">
        <v>2</v>
      </c>
      <c r="E94" s="51">
        <v>752.64</v>
      </c>
      <c r="F94" s="51">
        <v>910.69</v>
      </c>
      <c r="G94" s="46"/>
      <c r="H94" s="46"/>
      <c r="I94" s="46"/>
      <c r="J94" s="46"/>
      <c r="K94" s="61">
        <v>1</v>
      </c>
      <c r="L94" s="2" t="s">
        <v>52</v>
      </c>
      <c r="M94" s="59">
        <v>752.64</v>
      </c>
      <c r="N94" s="59">
        <v>910.69</v>
      </c>
      <c r="O94" s="62" t="s">
        <v>214</v>
      </c>
      <c r="P94" s="39" t="s">
        <v>43</v>
      </c>
    </row>
    <row r="95" spans="1:16" ht="30" customHeight="1">
      <c r="A95" s="13" t="s">
        <v>250</v>
      </c>
      <c r="B95" s="1" t="s">
        <v>72</v>
      </c>
      <c r="C95" s="45" t="s">
        <v>46</v>
      </c>
      <c r="D95" s="45" t="s">
        <v>2</v>
      </c>
      <c r="E95" s="51">
        <v>542</v>
      </c>
      <c r="F95" s="51">
        <v>655.82</v>
      </c>
      <c r="G95" s="46"/>
      <c r="H95" s="46"/>
      <c r="I95" s="46"/>
      <c r="J95" s="46"/>
      <c r="K95" s="61">
        <v>1</v>
      </c>
      <c r="L95" s="2" t="s">
        <v>54</v>
      </c>
      <c r="M95" s="59">
        <v>542</v>
      </c>
      <c r="N95" s="59">
        <v>655.82</v>
      </c>
      <c r="O95" s="62" t="s">
        <v>214</v>
      </c>
      <c r="P95" s="39" t="s">
        <v>43</v>
      </c>
    </row>
    <row r="96" spans="1:16" ht="30" customHeight="1">
      <c r="A96" s="13" t="s">
        <v>251</v>
      </c>
      <c r="B96" s="1" t="s">
        <v>252</v>
      </c>
      <c r="C96" s="45" t="s">
        <v>46</v>
      </c>
      <c r="D96" s="45" t="s">
        <v>2</v>
      </c>
      <c r="E96" s="51">
        <v>2433.23</v>
      </c>
      <c r="F96" s="51">
        <v>2944.21</v>
      </c>
      <c r="G96" s="46"/>
      <c r="H96" s="46"/>
      <c r="I96" s="46"/>
      <c r="J96" s="46"/>
      <c r="K96" s="61">
        <v>1</v>
      </c>
      <c r="L96" s="2" t="s">
        <v>63</v>
      </c>
      <c r="M96" s="59">
        <v>2433.23</v>
      </c>
      <c r="N96" s="59">
        <v>2944.21</v>
      </c>
      <c r="O96" s="62" t="s">
        <v>112</v>
      </c>
      <c r="P96" s="39" t="s">
        <v>43</v>
      </c>
    </row>
    <row r="97" spans="1:16" ht="30" customHeight="1">
      <c r="A97" s="13" t="s">
        <v>253</v>
      </c>
      <c r="B97" s="1" t="s">
        <v>71</v>
      </c>
      <c r="C97" s="45" t="s">
        <v>46</v>
      </c>
      <c r="D97" s="45" t="s">
        <v>2</v>
      </c>
      <c r="E97" s="51">
        <v>99.12</v>
      </c>
      <c r="F97" s="51">
        <v>119.94</v>
      </c>
      <c r="G97" s="46"/>
      <c r="H97" s="46"/>
      <c r="I97" s="46"/>
      <c r="J97" s="46"/>
      <c r="K97" s="61">
        <v>1</v>
      </c>
      <c r="L97" s="2" t="s">
        <v>52</v>
      </c>
      <c r="M97" s="59">
        <v>99.12</v>
      </c>
      <c r="N97" s="59">
        <v>119.94</v>
      </c>
      <c r="O97" s="62" t="s">
        <v>135</v>
      </c>
      <c r="P97" s="39" t="s">
        <v>43</v>
      </c>
    </row>
    <row r="98" spans="1:16" ht="30" customHeight="1">
      <c r="A98" s="13" t="s">
        <v>254</v>
      </c>
      <c r="B98" s="1" t="s">
        <v>255</v>
      </c>
      <c r="C98" s="45" t="s">
        <v>46</v>
      </c>
      <c r="D98" s="45" t="s">
        <v>2</v>
      </c>
      <c r="E98" s="51">
        <v>100808.26</v>
      </c>
      <c r="F98" s="51">
        <v>121978</v>
      </c>
      <c r="G98" s="46"/>
      <c r="H98" s="46"/>
      <c r="I98" s="46"/>
      <c r="J98" s="46"/>
      <c r="K98" s="61">
        <v>1</v>
      </c>
      <c r="L98" s="2" t="s">
        <v>256</v>
      </c>
      <c r="M98" s="59">
        <v>100808.26</v>
      </c>
      <c r="N98" s="59">
        <v>121978</v>
      </c>
      <c r="O98" s="62" t="s">
        <v>257</v>
      </c>
      <c r="P98" s="39" t="s">
        <v>43</v>
      </c>
    </row>
    <row r="99" spans="1:16" ht="30" customHeight="1">
      <c r="A99" s="13" t="s">
        <v>258</v>
      </c>
      <c r="B99" s="1" t="s">
        <v>51</v>
      </c>
      <c r="C99" s="45" t="s">
        <v>46</v>
      </c>
      <c r="D99" s="45" t="s">
        <v>2</v>
      </c>
      <c r="E99" s="51">
        <v>196.84</v>
      </c>
      <c r="F99" s="51">
        <v>238.18</v>
      </c>
      <c r="G99" s="46"/>
      <c r="H99" s="46"/>
      <c r="I99" s="46"/>
      <c r="J99" s="46"/>
      <c r="K99" s="61">
        <v>1</v>
      </c>
      <c r="L99" s="2" t="s">
        <v>52</v>
      </c>
      <c r="M99" s="59">
        <v>196.84</v>
      </c>
      <c r="N99" s="59">
        <v>238.18</v>
      </c>
      <c r="O99" s="62" t="s">
        <v>135</v>
      </c>
      <c r="P99" s="39" t="s">
        <v>43</v>
      </c>
    </row>
    <row r="100" spans="1:16" ht="30" customHeight="1">
      <c r="A100" s="13" t="s">
        <v>259</v>
      </c>
      <c r="B100" s="1" t="s">
        <v>71</v>
      </c>
      <c r="C100" s="45" t="s">
        <v>46</v>
      </c>
      <c r="D100" s="45" t="s">
        <v>2</v>
      </c>
      <c r="E100" s="51">
        <v>99.12</v>
      </c>
      <c r="F100" s="51">
        <v>119.94</v>
      </c>
      <c r="G100" s="46"/>
      <c r="H100" s="46"/>
      <c r="I100" s="46"/>
      <c r="J100" s="46"/>
      <c r="K100" s="61">
        <v>1</v>
      </c>
      <c r="L100" s="2" t="s">
        <v>52</v>
      </c>
      <c r="M100" s="59">
        <v>99.12</v>
      </c>
      <c r="N100" s="59">
        <v>119.94</v>
      </c>
      <c r="O100" s="62" t="s">
        <v>214</v>
      </c>
      <c r="P100" s="39" t="s">
        <v>43</v>
      </c>
    </row>
    <row r="101" spans="1:16" ht="30" customHeight="1">
      <c r="A101" s="13" t="s">
        <v>260</v>
      </c>
      <c r="B101" s="1" t="s">
        <v>69</v>
      </c>
      <c r="C101" s="45" t="s">
        <v>46</v>
      </c>
      <c r="D101" s="45" t="s">
        <v>2</v>
      </c>
      <c r="E101" s="51">
        <v>217.28</v>
      </c>
      <c r="F101" s="51">
        <v>262.91000000000003</v>
      </c>
      <c r="G101" s="46"/>
      <c r="H101" s="46"/>
      <c r="I101" s="46"/>
      <c r="J101" s="46"/>
      <c r="K101" s="61">
        <v>1</v>
      </c>
      <c r="L101" s="2" t="s">
        <v>52</v>
      </c>
      <c r="M101" s="59">
        <v>217.28</v>
      </c>
      <c r="N101" s="59">
        <v>262.91000000000003</v>
      </c>
      <c r="O101" s="62" t="s">
        <v>214</v>
      </c>
      <c r="P101" s="39" t="s">
        <v>43</v>
      </c>
    </row>
    <row r="102" spans="1:16" ht="30" customHeight="1">
      <c r="A102" s="13" t="s">
        <v>261</v>
      </c>
      <c r="B102" s="1" t="s">
        <v>262</v>
      </c>
      <c r="C102" s="45" t="s">
        <v>53</v>
      </c>
      <c r="D102" s="45" t="s">
        <v>2</v>
      </c>
      <c r="E102" s="51">
        <v>54</v>
      </c>
      <c r="F102" s="51">
        <v>65.34</v>
      </c>
      <c r="G102" s="46"/>
      <c r="H102" s="46"/>
      <c r="I102" s="46"/>
      <c r="J102" s="46"/>
      <c r="K102" s="61">
        <v>1</v>
      </c>
      <c r="L102" s="2" t="s">
        <v>59</v>
      </c>
      <c r="M102" s="59">
        <v>54</v>
      </c>
      <c r="N102" s="59">
        <v>65.34</v>
      </c>
      <c r="O102" s="62" t="s">
        <v>132</v>
      </c>
      <c r="P102" s="39" t="s">
        <v>43</v>
      </c>
    </row>
    <row r="103" spans="1:16" ht="30" customHeight="1">
      <c r="A103" s="13" t="s">
        <v>263</v>
      </c>
      <c r="B103" s="1" t="s">
        <v>264</v>
      </c>
      <c r="C103" s="45" t="s">
        <v>53</v>
      </c>
      <c r="D103" s="45" t="s">
        <v>2</v>
      </c>
      <c r="E103" s="51">
        <v>215.55</v>
      </c>
      <c r="F103" s="51">
        <v>260.82</v>
      </c>
      <c r="G103" s="46"/>
      <c r="H103" s="46"/>
      <c r="I103" s="46"/>
      <c r="J103" s="46"/>
      <c r="K103" s="61">
        <v>1</v>
      </c>
      <c r="L103" s="2" t="s">
        <v>58</v>
      </c>
      <c r="M103" s="59">
        <v>215.55</v>
      </c>
      <c r="N103" s="59">
        <v>260.82</v>
      </c>
      <c r="O103" s="62" t="s">
        <v>132</v>
      </c>
      <c r="P103" s="39" t="s">
        <v>43</v>
      </c>
    </row>
    <row r="104" spans="1:16" ht="30" customHeight="1">
      <c r="A104" s="13" t="s">
        <v>265</v>
      </c>
      <c r="B104" s="1" t="s">
        <v>266</v>
      </c>
      <c r="C104" s="45" t="s">
        <v>53</v>
      </c>
      <c r="D104" s="45" t="s">
        <v>2</v>
      </c>
      <c r="E104" s="51">
        <v>54</v>
      </c>
      <c r="F104" s="51">
        <v>65.34</v>
      </c>
      <c r="G104" s="46"/>
      <c r="H104" s="46"/>
      <c r="I104" s="46"/>
      <c r="J104" s="46"/>
      <c r="K104" s="61">
        <v>1</v>
      </c>
      <c r="L104" s="2" t="s">
        <v>59</v>
      </c>
      <c r="M104" s="59">
        <v>54</v>
      </c>
      <c r="N104" s="59">
        <v>65.34</v>
      </c>
      <c r="O104" s="62" t="s">
        <v>132</v>
      </c>
      <c r="P104" s="39" t="s">
        <v>43</v>
      </c>
    </row>
    <row r="105" spans="1:16" ht="30" customHeight="1">
      <c r="A105" s="13" t="s">
        <v>267</v>
      </c>
      <c r="B105" s="1" t="s">
        <v>268</v>
      </c>
      <c r="C105" s="45" t="s">
        <v>46</v>
      </c>
      <c r="D105" s="45" t="s">
        <v>2</v>
      </c>
      <c r="E105" s="51">
        <v>750.02</v>
      </c>
      <c r="F105" s="51">
        <v>907.52</v>
      </c>
      <c r="G105" s="46"/>
      <c r="H105" s="46"/>
      <c r="I105" s="46"/>
      <c r="J105" s="46"/>
      <c r="K105" s="61">
        <v>1</v>
      </c>
      <c r="L105" s="2" t="s">
        <v>63</v>
      </c>
      <c r="M105" s="59">
        <v>750.02</v>
      </c>
      <c r="N105" s="59">
        <v>907.52</v>
      </c>
      <c r="O105" s="62" t="s">
        <v>132</v>
      </c>
      <c r="P105" s="39" t="s">
        <v>43</v>
      </c>
    </row>
    <row r="106" spans="1:16" ht="30" customHeight="1">
      <c r="A106" s="13" t="s">
        <v>269</v>
      </c>
      <c r="B106" s="1" t="s">
        <v>270</v>
      </c>
      <c r="C106" s="45" t="s">
        <v>53</v>
      </c>
      <c r="D106" s="45" t="s">
        <v>2</v>
      </c>
      <c r="E106" s="51">
        <v>33.85</v>
      </c>
      <c r="F106" s="51">
        <v>40.96</v>
      </c>
      <c r="G106" s="46"/>
      <c r="H106" s="46"/>
      <c r="I106" s="46"/>
      <c r="J106" s="46"/>
      <c r="K106" s="61">
        <v>1</v>
      </c>
      <c r="L106" s="2" t="s">
        <v>57</v>
      </c>
      <c r="M106" s="59">
        <v>33.85</v>
      </c>
      <c r="N106" s="59">
        <v>40.96</v>
      </c>
      <c r="O106" s="62" t="s">
        <v>112</v>
      </c>
      <c r="P106" s="39" t="s">
        <v>43</v>
      </c>
    </row>
    <row r="107" spans="1:16" ht="30" customHeight="1">
      <c r="A107" s="13" t="s">
        <v>271</v>
      </c>
      <c r="B107" s="1" t="s">
        <v>55</v>
      </c>
      <c r="C107" s="45" t="s">
        <v>46</v>
      </c>
      <c r="D107" s="45" t="s">
        <v>2</v>
      </c>
      <c r="E107" s="51">
        <v>530</v>
      </c>
      <c r="F107" s="51">
        <v>641.29999999999995</v>
      </c>
      <c r="G107" s="46"/>
      <c r="H107" s="46"/>
      <c r="I107" s="46"/>
      <c r="J107" s="46"/>
      <c r="K107" s="61">
        <v>1</v>
      </c>
      <c r="L107" s="2" t="s">
        <v>54</v>
      </c>
      <c r="M107" s="59">
        <v>530</v>
      </c>
      <c r="N107" s="59">
        <v>641.29999999999995</v>
      </c>
      <c r="O107" s="62" t="s">
        <v>135</v>
      </c>
      <c r="P107" s="39" t="s">
        <v>43</v>
      </c>
    </row>
    <row r="108" spans="1:16" ht="30" customHeight="1">
      <c r="A108" s="13" t="s">
        <v>271</v>
      </c>
      <c r="B108" s="1" t="s">
        <v>55</v>
      </c>
      <c r="C108" s="45" t="s">
        <v>46</v>
      </c>
      <c r="D108" s="45" t="s">
        <v>2</v>
      </c>
      <c r="E108" s="51">
        <v>495.6</v>
      </c>
      <c r="F108" s="51">
        <v>599.67999999999995</v>
      </c>
      <c r="G108" s="46"/>
      <c r="H108" s="46"/>
      <c r="I108" s="46"/>
      <c r="J108" s="46"/>
      <c r="K108" s="61">
        <v>1</v>
      </c>
      <c r="L108" s="2" t="s">
        <v>52</v>
      </c>
      <c r="M108" s="59">
        <v>495.6</v>
      </c>
      <c r="N108" s="59">
        <v>599.67999999999995</v>
      </c>
      <c r="O108" s="62" t="s">
        <v>135</v>
      </c>
      <c r="P108" s="39" t="s">
        <v>43</v>
      </c>
    </row>
    <row r="109" spans="1:16" ht="30" customHeight="1">
      <c r="A109" s="13" t="s">
        <v>272</v>
      </c>
      <c r="B109" s="1" t="s">
        <v>55</v>
      </c>
      <c r="C109" s="45" t="s">
        <v>46</v>
      </c>
      <c r="D109" s="45" t="s">
        <v>2</v>
      </c>
      <c r="E109" s="51">
        <v>246.12</v>
      </c>
      <c r="F109" s="51">
        <v>297.81</v>
      </c>
      <c r="G109" s="46"/>
      <c r="H109" s="46"/>
      <c r="I109" s="46"/>
      <c r="J109" s="46"/>
      <c r="K109" s="61">
        <v>1</v>
      </c>
      <c r="L109" s="2" t="s">
        <v>52</v>
      </c>
      <c r="M109" s="59">
        <v>246.12</v>
      </c>
      <c r="N109" s="59">
        <v>297.81</v>
      </c>
      <c r="O109" s="62" t="s">
        <v>135</v>
      </c>
      <c r="P109" s="39" t="s">
        <v>43</v>
      </c>
    </row>
    <row r="110" spans="1:16" ht="30" customHeight="1">
      <c r="A110" s="13" t="s">
        <v>272</v>
      </c>
      <c r="B110" s="1" t="s">
        <v>55</v>
      </c>
      <c r="C110" s="45" t="s">
        <v>46</v>
      </c>
      <c r="D110" s="45" t="s">
        <v>2</v>
      </c>
      <c r="E110" s="51">
        <v>276.83999999999997</v>
      </c>
      <c r="F110" s="51">
        <v>334.98</v>
      </c>
      <c r="G110" s="46"/>
      <c r="H110" s="46"/>
      <c r="I110" s="46"/>
      <c r="J110" s="46"/>
      <c r="K110" s="61">
        <v>1</v>
      </c>
      <c r="L110" s="2" t="s">
        <v>52</v>
      </c>
      <c r="M110" s="59">
        <v>276.83999999999997</v>
      </c>
      <c r="N110" s="59">
        <v>334.98</v>
      </c>
      <c r="O110" s="62" t="s">
        <v>135</v>
      </c>
      <c r="P110" s="39" t="s">
        <v>43</v>
      </c>
    </row>
    <row r="111" spans="1:16" ht="30" customHeight="1">
      <c r="A111" s="13" t="s">
        <v>272</v>
      </c>
      <c r="B111" s="1" t="s">
        <v>55</v>
      </c>
      <c r="C111" s="45" t="s">
        <v>46</v>
      </c>
      <c r="D111" s="45" t="s">
        <v>2</v>
      </c>
      <c r="E111" s="51">
        <v>685</v>
      </c>
      <c r="F111" s="51">
        <v>828.85</v>
      </c>
      <c r="G111" s="46"/>
      <c r="H111" s="46"/>
      <c r="I111" s="46"/>
      <c r="J111" s="46"/>
      <c r="K111" s="61">
        <v>1</v>
      </c>
      <c r="L111" s="2" t="s">
        <v>54</v>
      </c>
      <c r="M111" s="59">
        <v>685</v>
      </c>
      <c r="N111" s="59">
        <v>828.85</v>
      </c>
      <c r="O111" s="62" t="s">
        <v>135</v>
      </c>
      <c r="P111" s="39" t="s">
        <v>43</v>
      </c>
    </row>
    <row r="112" spans="1:16" ht="30" customHeight="1">
      <c r="A112" s="13" t="s">
        <v>273</v>
      </c>
      <c r="B112" s="1" t="s">
        <v>51</v>
      </c>
      <c r="C112" s="45" t="s">
        <v>46</v>
      </c>
      <c r="D112" s="45" t="s">
        <v>2</v>
      </c>
      <c r="E112" s="51">
        <v>196.84</v>
      </c>
      <c r="F112" s="51">
        <v>238.18</v>
      </c>
      <c r="G112" s="46"/>
      <c r="H112" s="46"/>
      <c r="I112" s="46"/>
      <c r="J112" s="46"/>
      <c r="K112" s="61">
        <v>1</v>
      </c>
      <c r="L112" s="2" t="s">
        <v>52</v>
      </c>
      <c r="M112" s="59">
        <v>196.84</v>
      </c>
      <c r="N112" s="59">
        <v>238.18</v>
      </c>
      <c r="O112" s="62" t="s">
        <v>214</v>
      </c>
      <c r="P112" s="39" t="s">
        <v>43</v>
      </c>
    </row>
    <row r="113" spans="1:16" ht="30" customHeight="1">
      <c r="A113" s="13" t="s">
        <v>274</v>
      </c>
      <c r="B113" s="1" t="s">
        <v>329</v>
      </c>
      <c r="C113" s="45" t="s">
        <v>46</v>
      </c>
      <c r="D113" s="45" t="s">
        <v>2</v>
      </c>
      <c r="E113" s="51">
        <v>1393</v>
      </c>
      <c r="F113" s="51">
        <v>1685.53</v>
      </c>
      <c r="G113" s="46"/>
      <c r="H113" s="46"/>
      <c r="I113" s="46"/>
      <c r="J113" s="46"/>
      <c r="K113" s="61">
        <v>1</v>
      </c>
      <c r="L113" s="2" t="s">
        <v>54</v>
      </c>
      <c r="M113" s="59">
        <v>1393</v>
      </c>
      <c r="N113" s="59">
        <v>1685.53</v>
      </c>
      <c r="O113" s="62" t="s">
        <v>276</v>
      </c>
      <c r="P113" s="39" t="s">
        <v>43</v>
      </c>
    </row>
    <row r="114" spans="1:16" ht="30" customHeight="1">
      <c r="A114" s="13" t="s">
        <v>274</v>
      </c>
      <c r="B114" s="1" t="s">
        <v>329</v>
      </c>
      <c r="C114" s="45" t="s">
        <v>46</v>
      </c>
      <c r="D114" s="45" t="s">
        <v>2</v>
      </c>
      <c r="E114" s="51">
        <v>797.47</v>
      </c>
      <c r="F114" s="51">
        <v>964.94</v>
      </c>
      <c r="G114" s="46"/>
      <c r="H114" s="46"/>
      <c r="I114" s="46"/>
      <c r="J114" s="46"/>
      <c r="K114" s="61">
        <v>1</v>
      </c>
      <c r="L114" s="2" t="s">
        <v>52</v>
      </c>
      <c r="M114" s="59">
        <v>797.47</v>
      </c>
      <c r="N114" s="59">
        <v>964.94</v>
      </c>
      <c r="O114" s="62" t="s">
        <v>276</v>
      </c>
      <c r="P114" s="39" t="s">
        <v>43</v>
      </c>
    </row>
    <row r="115" spans="1:16" ht="30" customHeight="1">
      <c r="A115" s="13" t="s">
        <v>277</v>
      </c>
      <c r="B115" s="1" t="s">
        <v>278</v>
      </c>
      <c r="C115" s="45" t="s">
        <v>53</v>
      </c>
      <c r="D115" s="45" t="s">
        <v>2</v>
      </c>
      <c r="E115" s="51">
        <v>130</v>
      </c>
      <c r="F115" s="51">
        <v>157.30000000000001</v>
      </c>
      <c r="G115" s="46"/>
      <c r="H115" s="46"/>
      <c r="I115" s="46"/>
      <c r="J115" s="46"/>
      <c r="K115" s="61">
        <v>1</v>
      </c>
      <c r="L115" s="2" t="s">
        <v>59</v>
      </c>
      <c r="M115" s="59">
        <v>130</v>
      </c>
      <c r="N115" s="59">
        <v>157.30000000000001</v>
      </c>
      <c r="O115" s="62" t="s">
        <v>279</v>
      </c>
      <c r="P115" s="39" t="s">
        <v>43</v>
      </c>
    </row>
    <row r="116" spans="1:16" ht="30" customHeight="1">
      <c r="A116" s="13" t="s">
        <v>280</v>
      </c>
      <c r="B116" s="1" t="s">
        <v>281</v>
      </c>
      <c r="C116" s="45" t="s">
        <v>53</v>
      </c>
      <c r="D116" s="45" t="s">
        <v>2</v>
      </c>
      <c r="E116" s="51">
        <v>92</v>
      </c>
      <c r="F116" s="51">
        <v>111.32</v>
      </c>
      <c r="G116" s="46"/>
      <c r="H116" s="46"/>
      <c r="I116" s="46"/>
      <c r="J116" s="46"/>
      <c r="K116" s="61">
        <v>1</v>
      </c>
      <c r="L116" s="2" t="s">
        <v>59</v>
      </c>
      <c r="M116" s="59">
        <v>92</v>
      </c>
      <c r="N116" s="59">
        <v>111.32</v>
      </c>
      <c r="O116" s="62" t="s">
        <v>279</v>
      </c>
      <c r="P116" s="39" t="s">
        <v>43</v>
      </c>
    </row>
    <row r="117" spans="1:16" ht="30" customHeight="1">
      <c r="A117" s="13" t="s">
        <v>282</v>
      </c>
      <c r="B117" s="1" t="s">
        <v>283</v>
      </c>
      <c r="C117" s="45" t="s">
        <v>53</v>
      </c>
      <c r="D117" s="45" t="s">
        <v>2</v>
      </c>
      <c r="E117" s="51">
        <v>65</v>
      </c>
      <c r="F117" s="51">
        <v>78.650000000000006</v>
      </c>
      <c r="G117" s="46"/>
      <c r="H117" s="46"/>
      <c r="I117" s="46"/>
      <c r="J117" s="46"/>
      <c r="K117" s="61">
        <v>1</v>
      </c>
      <c r="L117" s="2" t="s">
        <v>59</v>
      </c>
      <c r="M117" s="59">
        <v>65</v>
      </c>
      <c r="N117" s="59">
        <v>78.650000000000006</v>
      </c>
      <c r="O117" s="62" t="s">
        <v>279</v>
      </c>
      <c r="P117" s="39" t="s">
        <v>43</v>
      </c>
    </row>
    <row r="118" spans="1:16" ht="30" customHeight="1">
      <c r="A118" s="13" t="s">
        <v>284</v>
      </c>
      <c r="B118" s="1" t="s">
        <v>285</v>
      </c>
      <c r="C118" s="45" t="s">
        <v>46</v>
      </c>
      <c r="D118" s="45" t="s">
        <v>2</v>
      </c>
      <c r="E118" s="51">
        <v>570.45000000000005</v>
      </c>
      <c r="F118" s="51">
        <v>690.24</v>
      </c>
      <c r="G118" s="46"/>
      <c r="H118" s="46"/>
      <c r="I118" s="46"/>
      <c r="J118" s="46"/>
      <c r="K118" s="61">
        <v>1</v>
      </c>
      <c r="L118" s="2" t="s">
        <v>63</v>
      </c>
      <c r="M118" s="59">
        <v>570.45000000000005</v>
      </c>
      <c r="N118" s="59">
        <v>690.24</v>
      </c>
      <c r="O118" s="62" t="s">
        <v>214</v>
      </c>
      <c r="P118" s="39" t="s">
        <v>43</v>
      </c>
    </row>
    <row r="119" spans="1:16" ht="30" customHeight="1">
      <c r="A119" s="13" t="s">
        <v>286</v>
      </c>
      <c r="B119" s="1" t="s">
        <v>287</v>
      </c>
      <c r="C119" s="45" t="s">
        <v>53</v>
      </c>
      <c r="D119" s="45" t="s">
        <v>2</v>
      </c>
      <c r="E119" s="51">
        <v>38.479999999999997</v>
      </c>
      <c r="F119" s="51">
        <v>46.56</v>
      </c>
      <c r="G119" s="46"/>
      <c r="H119" s="46"/>
      <c r="I119" s="46"/>
      <c r="J119" s="46"/>
      <c r="K119" s="61">
        <v>1</v>
      </c>
      <c r="L119" s="2" t="s">
        <v>57</v>
      </c>
      <c r="M119" s="59">
        <v>38.479999999999997</v>
      </c>
      <c r="N119" s="59">
        <v>46.56</v>
      </c>
      <c r="O119" s="62" t="s">
        <v>279</v>
      </c>
      <c r="P119" s="39" t="s">
        <v>43</v>
      </c>
    </row>
    <row r="120" spans="1:16" ht="30" customHeight="1">
      <c r="A120" s="13" t="s">
        <v>288</v>
      </c>
      <c r="B120" s="1" t="s">
        <v>51</v>
      </c>
      <c r="C120" s="45" t="s">
        <v>46</v>
      </c>
      <c r="D120" s="45" t="s">
        <v>2</v>
      </c>
      <c r="E120" s="51">
        <v>196.84</v>
      </c>
      <c r="F120" s="51">
        <v>238.18</v>
      </c>
      <c r="G120" s="46"/>
      <c r="H120" s="46"/>
      <c r="I120" s="46"/>
      <c r="J120" s="46"/>
      <c r="K120" s="61">
        <v>1</v>
      </c>
      <c r="L120" s="2" t="s">
        <v>52</v>
      </c>
      <c r="M120" s="59">
        <v>196.84</v>
      </c>
      <c r="N120" s="59">
        <v>238.18</v>
      </c>
      <c r="O120" s="62" t="s">
        <v>135</v>
      </c>
      <c r="P120" s="39" t="s">
        <v>43</v>
      </c>
    </row>
    <row r="121" spans="1:16" ht="30" customHeight="1">
      <c r="A121" s="13" t="s">
        <v>289</v>
      </c>
      <c r="B121" s="1" t="s">
        <v>290</v>
      </c>
      <c r="C121" s="45" t="s">
        <v>53</v>
      </c>
      <c r="D121" s="45" t="s">
        <v>3</v>
      </c>
      <c r="E121" s="51">
        <v>247.93</v>
      </c>
      <c r="F121" s="51">
        <v>300</v>
      </c>
      <c r="G121" s="46"/>
      <c r="H121" s="46"/>
      <c r="I121" s="46"/>
      <c r="J121" s="46"/>
      <c r="K121" s="61">
        <v>1</v>
      </c>
      <c r="L121" s="2" t="s">
        <v>76</v>
      </c>
      <c r="M121" s="59">
        <v>247.93</v>
      </c>
      <c r="N121" s="59">
        <v>300</v>
      </c>
      <c r="O121" s="62" t="s">
        <v>279</v>
      </c>
      <c r="P121" s="39" t="s">
        <v>43</v>
      </c>
    </row>
    <row r="122" spans="1:16" ht="30" customHeight="1">
      <c r="A122" s="13" t="s">
        <v>291</v>
      </c>
      <c r="B122" s="1" t="s">
        <v>292</v>
      </c>
      <c r="C122" s="45" t="s">
        <v>53</v>
      </c>
      <c r="D122" s="45" t="s">
        <v>47</v>
      </c>
      <c r="E122" s="51">
        <v>182.69</v>
      </c>
      <c r="F122" s="51">
        <v>190</v>
      </c>
      <c r="G122" s="46"/>
      <c r="H122" s="46"/>
      <c r="I122" s="46"/>
      <c r="J122" s="46"/>
      <c r="K122" s="61">
        <v>1</v>
      </c>
      <c r="L122" s="2" t="s">
        <v>76</v>
      </c>
      <c r="M122" s="59">
        <v>182.69</v>
      </c>
      <c r="N122" s="59">
        <v>190</v>
      </c>
      <c r="O122" s="62" t="s">
        <v>214</v>
      </c>
      <c r="P122" s="39" t="s">
        <v>43</v>
      </c>
    </row>
    <row r="123" spans="1:16" ht="30" customHeight="1">
      <c r="A123" s="13" t="s">
        <v>293</v>
      </c>
      <c r="B123" s="1" t="s">
        <v>294</v>
      </c>
      <c r="C123" s="45" t="s">
        <v>53</v>
      </c>
      <c r="D123" s="45" t="s">
        <v>47</v>
      </c>
      <c r="E123" s="51">
        <v>481.06</v>
      </c>
      <c r="F123" s="51">
        <v>582.08000000000004</v>
      </c>
      <c r="G123" s="46"/>
      <c r="H123" s="46"/>
      <c r="I123" s="46"/>
      <c r="J123" s="46"/>
      <c r="K123" s="61">
        <v>1</v>
      </c>
      <c r="L123" s="2" t="s">
        <v>127</v>
      </c>
      <c r="M123" s="59">
        <v>481.06</v>
      </c>
      <c r="N123" s="59">
        <v>582.08000000000004</v>
      </c>
      <c r="O123" s="62" t="s">
        <v>214</v>
      </c>
      <c r="P123" s="39" t="s">
        <v>43</v>
      </c>
    </row>
    <row r="124" spans="1:16" ht="30" customHeight="1">
      <c r="A124" s="13" t="s">
        <v>295</v>
      </c>
      <c r="B124" s="1" t="s">
        <v>296</v>
      </c>
      <c r="C124" s="45" t="s">
        <v>53</v>
      </c>
      <c r="D124" s="45" t="s">
        <v>47</v>
      </c>
      <c r="E124" s="51">
        <v>151.22</v>
      </c>
      <c r="F124" s="51">
        <v>182.98</v>
      </c>
      <c r="G124" s="46"/>
      <c r="H124" s="46"/>
      <c r="I124" s="46"/>
      <c r="J124" s="46"/>
      <c r="K124" s="61">
        <v>1</v>
      </c>
      <c r="L124" s="2" t="s">
        <v>127</v>
      </c>
      <c r="M124" s="59">
        <v>151.22</v>
      </c>
      <c r="N124" s="59">
        <v>182.98</v>
      </c>
      <c r="O124" s="62" t="s">
        <v>214</v>
      </c>
      <c r="P124" s="39" t="s">
        <v>43</v>
      </c>
    </row>
    <row r="125" spans="1:16" ht="30" customHeight="1">
      <c r="A125" s="13" t="s">
        <v>297</v>
      </c>
      <c r="B125" s="1" t="s">
        <v>298</v>
      </c>
      <c r="C125" s="45" t="s">
        <v>53</v>
      </c>
      <c r="D125" s="45" t="s">
        <v>47</v>
      </c>
      <c r="E125" s="51">
        <v>708</v>
      </c>
      <c r="F125" s="51">
        <v>856.68</v>
      </c>
      <c r="G125" s="46"/>
      <c r="H125" s="46"/>
      <c r="I125" s="46"/>
      <c r="J125" s="46"/>
      <c r="K125" s="61">
        <v>1</v>
      </c>
      <c r="L125" s="2" t="s">
        <v>299</v>
      </c>
      <c r="M125" s="59">
        <v>708</v>
      </c>
      <c r="N125" s="59">
        <v>856.68</v>
      </c>
      <c r="O125" s="62" t="s">
        <v>214</v>
      </c>
      <c r="P125" s="39" t="s">
        <v>43</v>
      </c>
    </row>
    <row r="126" spans="1:16" ht="30" customHeight="1">
      <c r="A126" s="13" t="s">
        <v>300</v>
      </c>
      <c r="B126" s="1" t="s">
        <v>301</v>
      </c>
      <c r="C126" s="45" t="s">
        <v>53</v>
      </c>
      <c r="D126" s="45" t="s">
        <v>2</v>
      </c>
      <c r="E126" s="51">
        <v>95</v>
      </c>
      <c r="F126" s="51">
        <v>98.8</v>
      </c>
      <c r="G126" s="46"/>
      <c r="H126" s="46"/>
      <c r="I126" s="46"/>
      <c r="J126" s="46"/>
      <c r="K126" s="61">
        <v>1</v>
      </c>
      <c r="L126" s="2" t="s">
        <v>127</v>
      </c>
      <c r="M126" s="59">
        <v>95</v>
      </c>
      <c r="N126" s="59">
        <v>98.8</v>
      </c>
      <c r="O126" s="62" t="s">
        <v>214</v>
      </c>
      <c r="P126" s="39" t="s">
        <v>43</v>
      </c>
    </row>
    <row r="127" spans="1:16" ht="30" customHeight="1">
      <c r="A127" s="13" t="s">
        <v>302</v>
      </c>
      <c r="B127" s="1" t="s">
        <v>303</v>
      </c>
      <c r="C127" s="45" t="s">
        <v>46</v>
      </c>
      <c r="D127" s="45" t="s">
        <v>2</v>
      </c>
      <c r="E127" s="51">
        <v>349.51</v>
      </c>
      <c r="F127" s="51">
        <v>422.91</v>
      </c>
      <c r="G127" s="46"/>
      <c r="H127" s="46"/>
      <c r="I127" s="46"/>
      <c r="J127" s="46"/>
      <c r="K127" s="61">
        <v>1</v>
      </c>
      <c r="L127" s="2" t="s">
        <v>56</v>
      </c>
      <c r="M127" s="59">
        <v>349.51</v>
      </c>
      <c r="N127" s="59">
        <v>422.91</v>
      </c>
      <c r="O127" s="62" t="s">
        <v>135</v>
      </c>
      <c r="P127" s="39" t="s">
        <v>43</v>
      </c>
    </row>
    <row r="128" spans="1:16" ht="30" customHeight="1">
      <c r="A128" s="13" t="s">
        <v>304</v>
      </c>
      <c r="B128" s="1" t="s">
        <v>305</v>
      </c>
      <c r="C128" s="45" t="s">
        <v>53</v>
      </c>
      <c r="D128" s="45" t="s">
        <v>47</v>
      </c>
      <c r="E128" s="51">
        <v>3685</v>
      </c>
      <c r="F128" s="51">
        <v>3685</v>
      </c>
      <c r="G128" s="46"/>
      <c r="H128" s="46"/>
      <c r="I128" s="46"/>
      <c r="J128" s="46"/>
      <c r="K128" s="61">
        <v>1</v>
      </c>
      <c r="L128" s="2" t="s">
        <v>306</v>
      </c>
      <c r="M128" s="59">
        <v>3685</v>
      </c>
      <c r="N128" s="59">
        <v>3685</v>
      </c>
      <c r="O128" s="62" t="s">
        <v>247</v>
      </c>
      <c r="P128" s="39" t="s">
        <v>43</v>
      </c>
    </row>
    <row r="129" spans="1:16" ht="30" customHeight="1">
      <c r="A129" s="13" t="s">
        <v>307</v>
      </c>
      <c r="B129" s="1" t="s">
        <v>55</v>
      </c>
      <c r="C129" s="45" t="s">
        <v>46</v>
      </c>
      <c r="D129" s="45" t="s">
        <v>2</v>
      </c>
      <c r="E129" s="51">
        <v>318</v>
      </c>
      <c r="F129" s="51">
        <v>384.78</v>
      </c>
      <c r="G129" s="46"/>
      <c r="H129" s="46"/>
      <c r="I129" s="46"/>
      <c r="J129" s="46"/>
      <c r="K129" s="61">
        <v>1</v>
      </c>
      <c r="L129" s="2" t="s">
        <v>54</v>
      </c>
      <c r="M129" s="59">
        <v>318</v>
      </c>
      <c r="N129" s="59">
        <v>384.78</v>
      </c>
      <c r="O129" s="62" t="s">
        <v>276</v>
      </c>
      <c r="P129" s="39" t="s">
        <v>43</v>
      </c>
    </row>
    <row r="130" spans="1:16" ht="30" customHeight="1">
      <c r="A130" s="13" t="s">
        <v>307</v>
      </c>
      <c r="B130" s="1" t="s">
        <v>55</v>
      </c>
      <c r="C130" s="45" t="s">
        <v>46</v>
      </c>
      <c r="D130" s="45" t="s">
        <v>2</v>
      </c>
      <c r="E130" s="51">
        <v>564.48</v>
      </c>
      <c r="F130" s="51">
        <v>683.02</v>
      </c>
      <c r="G130" s="46"/>
      <c r="H130" s="46"/>
      <c r="I130" s="46"/>
      <c r="J130" s="46"/>
      <c r="K130" s="61">
        <v>1</v>
      </c>
      <c r="L130" s="2" t="s">
        <v>52</v>
      </c>
      <c r="M130" s="59">
        <v>564.48</v>
      </c>
      <c r="N130" s="59">
        <v>683.02</v>
      </c>
      <c r="O130" s="62" t="s">
        <v>276</v>
      </c>
      <c r="P130" s="39" t="s">
        <v>43</v>
      </c>
    </row>
    <row r="131" spans="1:16" ht="30" customHeight="1">
      <c r="A131" s="13" t="s">
        <v>308</v>
      </c>
      <c r="B131" s="1" t="s">
        <v>309</v>
      </c>
      <c r="C131" s="45" t="s">
        <v>53</v>
      </c>
      <c r="D131" s="45" t="s">
        <v>47</v>
      </c>
      <c r="E131" s="51">
        <v>365.38</v>
      </c>
      <c r="F131" s="51">
        <v>380</v>
      </c>
      <c r="G131" s="46"/>
      <c r="H131" s="46"/>
      <c r="I131" s="46"/>
      <c r="J131" s="46"/>
      <c r="K131" s="61">
        <v>1</v>
      </c>
      <c r="L131" s="2" t="s">
        <v>310</v>
      </c>
      <c r="M131" s="59">
        <v>365.38</v>
      </c>
      <c r="N131" s="59">
        <v>380</v>
      </c>
      <c r="O131" s="62" t="s">
        <v>214</v>
      </c>
      <c r="P131" s="39" t="s">
        <v>43</v>
      </c>
    </row>
    <row r="132" spans="1:16" ht="30" customHeight="1">
      <c r="A132" s="13" t="s">
        <v>311</v>
      </c>
      <c r="B132" s="1" t="s">
        <v>312</v>
      </c>
      <c r="C132" s="45" t="s">
        <v>53</v>
      </c>
      <c r="D132" s="45" t="s">
        <v>2</v>
      </c>
      <c r="E132" s="51">
        <v>107.13</v>
      </c>
      <c r="F132" s="51">
        <v>129.62</v>
      </c>
      <c r="G132" s="46"/>
      <c r="H132" s="46"/>
      <c r="I132" s="46"/>
      <c r="J132" s="46"/>
      <c r="K132" s="61">
        <v>1</v>
      </c>
      <c r="L132" s="2" t="s">
        <v>313</v>
      </c>
      <c r="M132" s="59">
        <v>107.13</v>
      </c>
      <c r="N132" s="59">
        <v>129.62</v>
      </c>
      <c r="O132" s="62" t="s">
        <v>247</v>
      </c>
      <c r="P132" s="39" t="s">
        <v>43</v>
      </c>
    </row>
    <row r="133" spans="1:16" ht="30" customHeight="1">
      <c r="A133" s="13" t="s">
        <v>314</v>
      </c>
      <c r="B133" s="1" t="s">
        <v>315</v>
      </c>
      <c r="C133" s="45" t="s">
        <v>53</v>
      </c>
      <c r="D133" s="45" t="s">
        <v>2</v>
      </c>
      <c r="E133" s="51">
        <v>27</v>
      </c>
      <c r="F133" s="51">
        <v>32.67</v>
      </c>
      <c r="G133" s="46"/>
      <c r="H133" s="46"/>
      <c r="I133" s="46"/>
      <c r="J133" s="46"/>
      <c r="K133" s="61">
        <v>1</v>
      </c>
      <c r="L133" s="2" t="s">
        <v>59</v>
      </c>
      <c r="M133" s="59">
        <v>27</v>
      </c>
      <c r="N133" s="59">
        <v>32.67</v>
      </c>
      <c r="O133" s="62" t="s">
        <v>247</v>
      </c>
      <c r="P133" s="39" t="s">
        <v>43</v>
      </c>
    </row>
    <row r="134" spans="1:16" ht="30" customHeight="1">
      <c r="A134" s="13" t="s">
        <v>316</v>
      </c>
      <c r="B134" s="1" t="s">
        <v>317</v>
      </c>
      <c r="C134" s="45" t="s">
        <v>53</v>
      </c>
      <c r="D134" s="45" t="s">
        <v>2</v>
      </c>
      <c r="E134" s="51">
        <v>9</v>
      </c>
      <c r="F134" s="51">
        <v>10.89</v>
      </c>
      <c r="G134" s="46"/>
      <c r="H134" s="46"/>
      <c r="I134" s="46"/>
      <c r="J134" s="46"/>
      <c r="K134" s="61">
        <v>1</v>
      </c>
      <c r="L134" s="2" t="s">
        <v>59</v>
      </c>
      <c r="M134" s="59">
        <v>9</v>
      </c>
      <c r="N134" s="59">
        <v>10.89</v>
      </c>
      <c r="O134" s="62" t="s">
        <v>247</v>
      </c>
      <c r="P134" s="39" t="s">
        <v>43</v>
      </c>
    </row>
    <row r="135" spans="1:16" ht="30" customHeight="1">
      <c r="A135" s="13" t="s">
        <v>318</v>
      </c>
      <c r="B135" s="1" t="s">
        <v>319</v>
      </c>
      <c r="C135" s="45" t="s">
        <v>53</v>
      </c>
      <c r="D135" s="45" t="s">
        <v>2</v>
      </c>
      <c r="E135" s="51">
        <v>48.65</v>
      </c>
      <c r="F135" s="51">
        <v>58.87</v>
      </c>
      <c r="G135" s="46"/>
      <c r="H135" s="46"/>
      <c r="I135" s="46"/>
      <c r="J135" s="46"/>
      <c r="K135" s="61">
        <v>1</v>
      </c>
      <c r="L135" s="2" t="s">
        <v>58</v>
      </c>
      <c r="M135" s="59">
        <v>48.65</v>
      </c>
      <c r="N135" s="59">
        <v>58.87</v>
      </c>
      <c r="O135" s="62" t="s">
        <v>247</v>
      </c>
      <c r="P135" s="39" t="s">
        <v>43</v>
      </c>
    </row>
    <row r="136" spans="1:16" ht="30" customHeight="1">
      <c r="A136" s="13" t="s">
        <v>320</v>
      </c>
      <c r="B136" s="1" t="s">
        <v>51</v>
      </c>
      <c r="C136" s="45" t="s">
        <v>46</v>
      </c>
      <c r="D136" s="45" t="s">
        <v>2</v>
      </c>
      <c r="E136" s="51">
        <v>196.84</v>
      </c>
      <c r="F136" s="51">
        <v>238.18</v>
      </c>
      <c r="G136" s="46"/>
      <c r="H136" s="46"/>
      <c r="I136" s="46"/>
      <c r="J136" s="46"/>
      <c r="K136" s="61">
        <v>1</v>
      </c>
      <c r="L136" s="2" t="s">
        <v>52</v>
      </c>
      <c r="M136" s="59">
        <v>196.84</v>
      </c>
      <c r="N136" s="59">
        <v>238.18</v>
      </c>
      <c r="O136" s="62" t="s">
        <v>276</v>
      </c>
      <c r="P136" s="39" t="s">
        <v>43</v>
      </c>
    </row>
    <row r="137" spans="1:16" ht="30" customHeight="1">
      <c r="A137" s="13" t="s">
        <v>321</v>
      </c>
      <c r="B137" s="1" t="s">
        <v>322</v>
      </c>
      <c r="C137" s="45" t="s">
        <v>53</v>
      </c>
      <c r="D137" s="45" t="s">
        <v>2</v>
      </c>
      <c r="E137" s="51">
        <v>48.45</v>
      </c>
      <c r="F137" s="51">
        <v>58.62</v>
      </c>
      <c r="G137" s="46"/>
      <c r="H137" s="46"/>
      <c r="I137" s="46"/>
      <c r="J137" s="46"/>
      <c r="K137" s="61">
        <v>1</v>
      </c>
      <c r="L137" s="2" t="s">
        <v>60</v>
      </c>
      <c r="M137" s="59">
        <v>48.45</v>
      </c>
      <c r="N137" s="59">
        <v>58.62</v>
      </c>
      <c r="O137" s="62" t="s">
        <v>135</v>
      </c>
      <c r="P137" s="39" t="s">
        <v>43</v>
      </c>
    </row>
    <row r="138" spans="1:16" ht="30" customHeight="1">
      <c r="A138" s="13" t="s">
        <v>323</v>
      </c>
      <c r="B138" s="1" t="s">
        <v>324</v>
      </c>
      <c r="C138" s="45" t="s">
        <v>53</v>
      </c>
      <c r="D138" s="45" t="s">
        <v>2</v>
      </c>
      <c r="E138" s="51">
        <v>54.38</v>
      </c>
      <c r="F138" s="51">
        <v>65.8</v>
      </c>
      <c r="G138" s="46"/>
      <c r="H138" s="46"/>
      <c r="I138" s="46"/>
      <c r="J138" s="46"/>
      <c r="K138" s="61">
        <v>1</v>
      </c>
      <c r="L138" s="2" t="s">
        <v>57</v>
      </c>
      <c r="M138" s="59">
        <v>54.38</v>
      </c>
      <c r="N138" s="59">
        <v>65.8</v>
      </c>
      <c r="O138" s="62" t="s">
        <v>325</v>
      </c>
      <c r="P138" s="39" t="s">
        <v>43</v>
      </c>
    </row>
    <row r="139" spans="1:16" ht="30" customHeight="1">
      <c r="A139" s="13" t="s">
        <v>326</v>
      </c>
      <c r="B139" s="1" t="s">
        <v>327</v>
      </c>
      <c r="C139" s="45" t="s">
        <v>65</v>
      </c>
      <c r="D139" s="45" t="s">
        <v>47</v>
      </c>
      <c r="E139" s="51">
        <v>324</v>
      </c>
      <c r="F139" s="51">
        <v>392.04</v>
      </c>
      <c r="G139" s="46"/>
      <c r="H139" s="46"/>
      <c r="I139" s="46"/>
      <c r="J139" s="46"/>
      <c r="K139" s="61">
        <v>1</v>
      </c>
      <c r="L139" s="2" t="s">
        <v>328</v>
      </c>
      <c r="M139" s="59">
        <v>324</v>
      </c>
      <c r="N139" s="59">
        <v>392.04</v>
      </c>
      <c r="O139" s="62" t="s">
        <v>325</v>
      </c>
      <c r="P139" s="39" t="s">
        <v>43</v>
      </c>
    </row>
    <row r="140" spans="1:16">
      <c r="A140" s="12"/>
      <c r="B140" s="1"/>
      <c r="C140" s="2"/>
      <c r="D140" s="2"/>
      <c r="E140" s="60"/>
      <c r="F140" s="60"/>
      <c r="G140" s="4"/>
      <c r="H140" s="4"/>
      <c r="I140" s="4"/>
      <c r="J140" s="4"/>
      <c r="K140" s="16"/>
      <c r="L140" s="2"/>
      <c r="M140" s="63"/>
      <c r="N140" s="63">
        <f>SUBTOTAL(109,Tabla1[IMPORTE TOTAL ADJUDICACIÓN])</f>
        <v>222281.16999999993</v>
      </c>
      <c r="O140" s="36"/>
      <c r="P140" s="36"/>
    </row>
    <row r="141" spans="1:16">
      <c r="A141" s="12"/>
      <c r="B141" s="17" t="s">
        <v>48</v>
      </c>
      <c r="C141" t="s">
        <v>49</v>
      </c>
      <c r="D141" t="s">
        <v>50</v>
      </c>
      <c r="E141" s="54"/>
      <c r="F141" s="54"/>
      <c r="G141" s="4"/>
      <c r="H141" s="4"/>
      <c r="I141" s="4"/>
      <c r="J141" s="4"/>
      <c r="K141" s="16"/>
      <c r="L141" s="2"/>
      <c r="M141" s="58"/>
      <c r="N141" s="58"/>
      <c r="O141" s="36"/>
      <c r="P141" s="36"/>
    </row>
    <row r="142" spans="1:16">
      <c r="A142" s="12"/>
      <c r="B142" s="44" t="s">
        <v>18</v>
      </c>
      <c r="C142" s="5" t="s">
        <v>19</v>
      </c>
      <c r="D142" s="5" t="s">
        <v>20</v>
      </c>
    </row>
    <row r="143" spans="1:16">
      <c r="B143" s="6" t="s">
        <v>21</v>
      </c>
      <c r="C143" s="7">
        <f>SUMIF($C$8:$C$139,"Abierto ordinario",$N$8:$N$139)</f>
        <v>0</v>
      </c>
      <c r="D143" s="8">
        <f t="shared" ref="D143:D154" si="0">C143/$C$154</f>
        <v>0</v>
      </c>
    </row>
    <row r="144" spans="1:16">
      <c r="B144" s="6" t="s">
        <v>362</v>
      </c>
      <c r="C144" s="7">
        <f>SUMIF($C$8:$C$139,"Abierto supersimplificado",$N$8:$N$139)</f>
        <v>20345.18</v>
      </c>
      <c r="D144" s="75"/>
    </row>
    <row r="145" spans="2:4">
      <c r="B145" s="14" t="s">
        <v>363</v>
      </c>
      <c r="C145" s="7">
        <f>SUMIF($C$8:$C$139,"Abierto simplificado",$N$8:$N$139)</f>
        <v>22264</v>
      </c>
      <c r="D145" s="75"/>
    </row>
    <row r="146" spans="2:4">
      <c r="B146" s="6" t="s">
        <v>22</v>
      </c>
      <c r="C146" s="7">
        <f>SUMIF($C$8:$C$139,"Restringido",$N$8:$N$139)</f>
        <v>0</v>
      </c>
      <c r="D146" s="8">
        <f t="shared" si="0"/>
        <v>0</v>
      </c>
    </row>
    <row r="147" spans="2:4">
      <c r="B147" s="6" t="s">
        <v>23</v>
      </c>
      <c r="C147" s="7">
        <f>SUMIF($C$8:$C$139,"Negociado con publicidad",$N$8:$N$139)</f>
        <v>0</v>
      </c>
      <c r="D147" s="8">
        <f t="shared" si="0"/>
        <v>0</v>
      </c>
    </row>
    <row r="148" spans="2:4">
      <c r="B148" s="6" t="s">
        <v>24</v>
      </c>
      <c r="C148" s="7">
        <f>SUMIF($C$8:$C$139,"Negociado sin publicidad",$N$8:$N$139)</f>
        <v>0</v>
      </c>
      <c r="D148" s="8">
        <f t="shared" si="0"/>
        <v>0</v>
      </c>
    </row>
    <row r="149" spans="2:4">
      <c r="B149" s="6" t="s">
        <v>62</v>
      </c>
      <c r="C149" s="7">
        <f>SUMIF($C$8:$C$139,"Adjudicación centralizada",$N$8:$N$139)</f>
        <v>0</v>
      </c>
      <c r="D149" s="8">
        <f t="shared" si="0"/>
        <v>0</v>
      </c>
    </row>
    <row r="150" spans="2:4">
      <c r="B150" s="6" t="s">
        <v>26</v>
      </c>
      <c r="C150" s="7">
        <f>SUMIF($C$8:$C$139,"Contrato menor",$N$8:$N$139)</f>
        <v>0</v>
      </c>
      <c r="D150" s="8">
        <f t="shared" si="0"/>
        <v>0</v>
      </c>
    </row>
    <row r="151" spans="2:4">
      <c r="B151" s="14" t="s">
        <v>41</v>
      </c>
      <c r="C151" s="7">
        <f>SUMIF($C$8:$C$139,"Adjudicación directa",$N$8:$N$139)</f>
        <v>20729.479999999989</v>
      </c>
      <c r="D151" s="8">
        <f t="shared" si="0"/>
        <v>9.3631823838754444E-2</v>
      </c>
    </row>
    <row r="152" spans="2:4">
      <c r="B152" s="6" t="s">
        <v>79</v>
      </c>
      <c r="C152" s="7">
        <f>SUMIF($C$8:$C$139,"Derivado acuerdo marco",$N$8:$N$139)</f>
        <v>158054.86999999994</v>
      </c>
      <c r="D152" s="8">
        <f t="shared" si="0"/>
        <v>0.71390916437350271</v>
      </c>
    </row>
    <row r="153" spans="2:4">
      <c r="B153" s="14" t="s">
        <v>354</v>
      </c>
      <c r="C153" s="7">
        <f>SUMIF($C$8:$C$139,"Suscripciones",$N$8:$N$139)</f>
        <v>887.6400000000001</v>
      </c>
      <c r="D153" s="8">
        <f t="shared" si="0"/>
        <v>4.0093312573316869E-3</v>
      </c>
    </row>
    <row r="154" spans="2:4" ht="15.75" thickBot="1">
      <c r="B154" s="9" t="s">
        <v>27</v>
      </c>
      <c r="C154" s="10">
        <f>SUM(C143:C152)</f>
        <v>221393.52999999991</v>
      </c>
      <c r="D154" s="11">
        <f t="shared" si="0"/>
        <v>1</v>
      </c>
    </row>
    <row r="155" spans="2:4" ht="16.5" thickTop="1" thickBot="1">
      <c r="B155" s="9"/>
      <c r="C155" s="10"/>
      <c r="D155" s="11"/>
    </row>
    <row r="156" spans="2:4" ht="15.75" thickTop="1"/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&amp;L&amp;"-,Negrita"RESUMEN TRIMESTRAL CONTRATOS SERVICIO DE CONTRATACIÓN  1/T/2019</oddHeader>
    <oddFooter>&amp;RPág.: &amp;P   &amp;D</oddFooter>
  </headerFooter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5" width="21.28515625" customWidth="1"/>
    <col min="6" max="6" width="21.28515625" style="17" customWidth="1"/>
    <col min="7" max="7" width="14.28515625" customWidth="1"/>
  </cols>
  <sheetData>
    <row r="1" spans="1:7" ht="18.75">
      <c r="A1" s="69" t="s">
        <v>89</v>
      </c>
      <c r="B1" s="69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39</v>
      </c>
    </row>
    <row r="8" spans="1:7" s="18" customFormat="1" ht="30" customHeight="1">
      <c r="F8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93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style="17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style="40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9.5" thickBot="1">
      <c r="A1" s="38" t="s">
        <v>90</v>
      </c>
      <c r="B1" s="38"/>
      <c r="C1" s="37"/>
    </row>
    <row r="2" spans="1:16" ht="15.75" thickTop="1"/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40</v>
      </c>
      <c r="P7" s="2" t="s">
        <v>10</v>
      </c>
    </row>
    <row r="8" spans="1:16" ht="30" customHeight="1">
      <c r="A8" s="1" t="s">
        <v>355</v>
      </c>
      <c r="B8" s="1" t="s">
        <v>356</v>
      </c>
      <c r="C8" s="2" t="s">
        <v>357</v>
      </c>
      <c r="D8" s="2" t="s">
        <v>358</v>
      </c>
      <c r="E8" s="67">
        <v>0</v>
      </c>
      <c r="F8" s="67">
        <v>0</v>
      </c>
      <c r="G8" s="4"/>
      <c r="H8" s="4"/>
      <c r="I8" s="4"/>
      <c r="J8" s="4" t="s">
        <v>359</v>
      </c>
      <c r="K8" s="68">
        <v>1</v>
      </c>
      <c r="L8" s="2"/>
      <c r="M8" s="3" t="s">
        <v>43</v>
      </c>
      <c r="N8" s="3" t="s">
        <v>43</v>
      </c>
      <c r="O8" s="4" t="s">
        <v>360</v>
      </c>
      <c r="P8" s="2"/>
    </row>
    <row r="9" spans="1:16" ht="30" customHeight="1">
      <c r="A9" s="1" t="s">
        <v>355</v>
      </c>
      <c r="B9" s="1" t="s">
        <v>356</v>
      </c>
      <c r="C9" s="2" t="s">
        <v>357</v>
      </c>
      <c r="D9" s="2" t="s">
        <v>358</v>
      </c>
      <c r="E9" s="3">
        <v>4800</v>
      </c>
      <c r="F9" s="3">
        <v>5808</v>
      </c>
      <c r="G9" s="4"/>
      <c r="H9" s="4"/>
      <c r="I9" s="4"/>
      <c r="J9" s="4" t="s">
        <v>359</v>
      </c>
      <c r="K9" s="68">
        <v>1</v>
      </c>
      <c r="L9" s="2"/>
      <c r="M9" s="3" t="s">
        <v>43</v>
      </c>
      <c r="N9" s="3" t="s">
        <v>43</v>
      </c>
      <c r="O9" s="4" t="s">
        <v>360</v>
      </c>
      <c r="P9" s="2"/>
    </row>
  </sheetData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7109375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69" t="s">
        <v>91</v>
      </c>
      <c r="B1" s="69"/>
      <c r="C1" s="69"/>
      <c r="D1" s="69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K8" s="41"/>
      <c r="L8" s="2"/>
      <c r="M8" s="3"/>
      <c r="N8" s="3"/>
      <c r="O8" s="4"/>
      <c r="P8" s="2"/>
    </row>
  </sheetData>
  <mergeCells count="2">
    <mergeCell ref="A1:B1"/>
    <mergeCell ref="C1:D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69" t="s">
        <v>92</v>
      </c>
      <c r="B1" s="70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topLeftCell="A9" workbookViewId="0">
      <selection activeCell="F7" sqref="F7"/>
    </sheetView>
  </sheetViews>
  <sheetFormatPr baseColWidth="10" defaultRowHeight="15"/>
  <cols>
    <col min="1" max="1" width="31.5703125" customWidth="1"/>
    <col min="2" max="2" width="20.7109375" customWidth="1"/>
    <col min="3" max="7" width="21.7109375" customWidth="1"/>
  </cols>
  <sheetData>
    <row r="1" spans="1:7">
      <c r="A1" s="70" t="s">
        <v>42</v>
      </c>
      <c r="B1" s="70"/>
    </row>
    <row r="5" spans="1:7">
      <c r="A5" s="71" t="s">
        <v>18</v>
      </c>
      <c r="B5" s="73" t="s">
        <v>78</v>
      </c>
      <c r="C5" s="74"/>
      <c r="D5" s="73" t="s">
        <v>361</v>
      </c>
      <c r="E5" s="74"/>
      <c r="F5" s="73" t="s">
        <v>44</v>
      </c>
      <c r="G5" s="74"/>
    </row>
    <row r="6" spans="1:7">
      <c r="A6" s="72"/>
      <c r="B6" s="25" t="s">
        <v>19</v>
      </c>
      <c r="C6" s="26" t="s">
        <v>20</v>
      </c>
      <c r="D6" s="25" t="s">
        <v>19</v>
      </c>
      <c r="E6" s="26" t="s">
        <v>20</v>
      </c>
      <c r="F6" s="25" t="s">
        <v>19</v>
      </c>
      <c r="G6" s="26" t="s">
        <v>20</v>
      </c>
    </row>
    <row r="7" spans="1:7" ht="15" customHeight="1">
      <c r="A7" s="19" t="s">
        <v>21</v>
      </c>
      <c r="B7" s="29">
        <v>1291624.67</v>
      </c>
      <c r="C7" s="30">
        <v>0.58769375402945423</v>
      </c>
      <c r="D7" s="29">
        <f>ContratosAdjudicados!C143</f>
        <v>0</v>
      </c>
      <c r="E7" s="30">
        <f>D7/$D$18</f>
        <v>0</v>
      </c>
      <c r="F7" s="29">
        <f>D7-B7</f>
        <v>-1291624.67</v>
      </c>
      <c r="G7" s="30">
        <f>E7-C7</f>
        <v>-0.58769375402945423</v>
      </c>
    </row>
    <row r="8" spans="1:7" ht="15" customHeight="1">
      <c r="A8" s="19" t="s">
        <v>362</v>
      </c>
      <c r="B8" s="29">
        <v>0</v>
      </c>
      <c r="C8" s="30">
        <v>0</v>
      </c>
      <c r="D8" s="29">
        <f>ContratosAdjudicados!C144</f>
        <v>20345.18</v>
      </c>
      <c r="E8" s="30">
        <f t="shared" ref="E8:E9" si="0">D8/$D$18</f>
        <v>9.1896000754854976E-2</v>
      </c>
      <c r="F8" s="29">
        <f t="shared" ref="F8:F9" si="1">D8-B8</f>
        <v>20345.18</v>
      </c>
      <c r="G8" s="30">
        <f t="shared" ref="G8:G9" si="2">E8-C8</f>
        <v>9.1896000754854976E-2</v>
      </c>
    </row>
    <row r="9" spans="1:7" ht="15" customHeight="1">
      <c r="A9" s="19" t="s">
        <v>363</v>
      </c>
      <c r="B9" s="29">
        <v>43898.8</v>
      </c>
      <c r="C9" s="30">
        <v>0.02</v>
      </c>
      <c r="D9" s="29">
        <f>ContratosAdjudicados!C145</f>
        <v>22264</v>
      </c>
      <c r="E9" s="30">
        <f t="shared" si="0"/>
        <v>0.10056301103288795</v>
      </c>
      <c r="F9" s="29">
        <f t="shared" si="1"/>
        <v>-21634.800000000003</v>
      </c>
      <c r="G9" s="30">
        <f t="shared" si="2"/>
        <v>8.0563011032887946E-2</v>
      </c>
    </row>
    <row r="10" spans="1:7" ht="15" customHeight="1">
      <c r="A10" s="20" t="s">
        <v>22</v>
      </c>
      <c r="B10" s="31">
        <v>0</v>
      </c>
      <c r="C10" s="32">
        <v>0</v>
      </c>
      <c r="D10" s="29">
        <f>ContratosAdjudicados!C146</f>
        <v>0</v>
      </c>
      <c r="E10" s="30">
        <f t="shared" ref="E10:E17" si="3">D10/$D$18</f>
        <v>0</v>
      </c>
      <c r="F10" s="31">
        <f t="shared" ref="F10:G18" si="4">D10-B10</f>
        <v>0</v>
      </c>
      <c r="G10" s="33">
        <f t="shared" si="4"/>
        <v>0</v>
      </c>
    </row>
    <row r="11" spans="1:7" ht="15" customHeight="1">
      <c r="A11" s="19" t="s">
        <v>23</v>
      </c>
      <c r="B11" s="29">
        <v>0</v>
      </c>
      <c r="C11" s="32">
        <v>0</v>
      </c>
      <c r="D11" s="29">
        <f>ContratosAdjudicados!C147</f>
        <v>0</v>
      </c>
      <c r="E11" s="30">
        <f t="shared" si="3"/>
        <v>0</v>
      </c>
      <c r="F11" s="29">
        <f t="shared" si="4"/>
        <v>0</v>
      </c>
      <c r="G11" s="30">
        <f t="shared" si="4"/>
        <v>0</v>
      </c>
    </row>
    <row r="12" spans="1:7" ht="15" customHeight="1">
      <c r="A12" s="20" t="s">
        <v>24</v>
      </c>
      <c r="B12" s="31">
        <v>598107.11</v>
      </c>
      <c r="C12" s="32">
        <v>0.27214083235775277</v>
      </c>
      <c r="D12" s="29">
        <f>ContratosAdjudicados!C148</f>
        <v>0</v>
      </c>
      <c r="E12" s="30">
        <f t="shared" si="3"/>
        <v>0</v>
      </c>
      <c r="F12" s="31">
        <f t="shared" si="4"/>
        <v>-598107.11</v>
      </c>
      <c r="G12" s="33">
        <f t="shared" si="4"/>
        <v>-0.27214083235775277</v>
      </c>
    </row>
    <row r="13" spans="1:7" ht="15" customHeight="1">
      <c r="A13" s="19" t="s">
        <v>25</v>
      </c>
      <c r="B13" s="29">
        <v>276823.2</v>
      </c>
      <c r="C13" s="32">
        <v>0.12595552670145765</v>
      </c>
      <c r="D13" s="29">
        <f>ContratosAdjudicados!C149</f>
        <v>0</v>
      </c>
      <c r="E13" s="30">
        <f t="shared" si="3"/>
        <v>0</v>
      </c>
      <c r="F13" s="29">
        <f t="shared" si="4"/>
        <v>-276823.2</v>
      </c>
      <c r="G13" s="30">
        <f t="shared" si="4"/>
        <v>-0.12595552670145765</v>
      </c>
    </row>
    <row r="14" spans="1:7" ht="15" customHeight="1">
      <c r="A14" s="20" t="s">
        <v>26</v>
      </c>
      <c r="B14" s="31">
        <v>0</v>
      </c>
      <c r="C14" s="32">
        <v>0</v>
      </c>
      <c r="D14" s="29">
        <f>ContratosAdjudicados!C150</f>
        <v>0</v>
      </c>
      <c r="E14" s="30">
        <f t="shared" si="3"/>
        <v>0</v>
      </c>
      <c r="F14" s="31">
        <f t="shared" si="4"/>
        <v>0</v>
      </c>
      <c r="G14" s="33">
        <f t="shared" si="4"/>
        <v>0</v>
      </c>
    </row>
    <row r="15" spans="1:7" ht="15" customHeight="1">
      <c r="A15" s="21" t="s">
        <v>41</v>
      </c>
      <c r="B15" s="34">
        <v>14678.46</v>
      </c>
      <c r="C15" s="32">
        <v>6.6787507711285679E-3</v>
      </c>
      <c r="D15" s="29">
        <f>ContratosAdjudicados!C151</f>
        <v>20729.479999999989</v>
      </c>
      <c r="E15" s="30">
        <f t="shared" si="3"/>
        <v>9.3631823838754444E-2</v>
      </c>
      <c r="F15" s="31">
        <f t="shared" si="4"/>
        <v>6051.0199999999895</v>
      </c>
      <c r="G15" s="33">
        <f t="shared" si="4"/>
        <v>8.6953073067625869E-2</v>
      </c>
    </row>
    <row r="16" spans="1:7" ht="15" customHeight="1">
      <c r="A16" s="20" t="s">
        <v>45</v>
      </c>
      <c r="B16" s="31">
        <v>16551.819999999996</v>
      </c>
      <c r="C16" s="32">
        <v>7.5311361402068911E-3</v>
      </c>
      <c r="D16" s="29">
        <f>ContratosAdjudicados!C152</f>
        <v>158054.86999999994</v>
      </c>
      <c r="E16" s="30">
        <f t="shared" si="3"/>
        <v>0.71390916437350271</v>
      </c>
      <c r="F16" s="31">
        <f t="shared" si="4"/>
        <v>141503.04999999993</v>
      </c>
      <c r="G16" s="33">
        <f t="shared" si="4"/>
        <v>0.70637802823329587</v>
      </c>
    </row>
    <row r="17" spans="1:7" ht="15" customHeight="1">
      <c r="A17" s="65" t="s">
        <v>354</v>
      </c>
      <c r="B17" s="66">
        <v>300</v>
      </c>
      <c r="C17" s="32">
        <v>0</v>
      </c>
      <c r="D17" s="29">
        <f>ContratosAdjudicados!C153</f>
        <v>887.6400000000001</v>
      </c>
      <c r="E17" s="30">
        <f t="shared" si="3"/>
        <v>4.0093312573316869E-3</v>
      </c>
      <c r="F17" s="31">
        <f t="shared" si="4"/>
        <v>587.6400000000001</v>
      </c>
      <c r="G17" s="33">
        <f t="shared" si="4"/>
        <v>4.0093312573316869E-3</v>
      </c>
    </row>
    <row r="18" spans="1:7" ht="15.75" thickBot="1">
      <c r="A18" s="22" t="s">
        <v>27</v>
      </c>
      <c r="B18" s="23">
        <f>SUM(B7:B17)</f>
        <v>2241984.06</v>
      </c>
      <c r="C18" s="32">
        <v>1</v>
      </c>
      <c r="D18" s="23">
        <f>SUM(D7:D16)</f>
        <v>221393.52999999991</v>
      </c>
      <c r="E18" s="24">
        <v>1</v>
      </c>
      <c r="F18" s="23">
        <f t="shared" si="4"/>
        <v>-2020590.5300000003</v>
      </c>
      <c r="G18" s="33"/>
    </row>
    <row r="19" spans="1:7" ht="15.75" thickTop="1"/>
  </sheetData>
  <mergeCells count="5">
    <mergeCell ref="A1:B1"/>
    <mergeCell ref="A5:A6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&amp;L&amp;"-,Negrita"RESUMEN TRIMESTRAL CONTRATOS SERVICIO DE CONTRATACIÓN  1/T/2019</oddHeader>
    <oddFooter>&amp;RPág.: &amp;P  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23.7109375" bestFit="1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s="27" customFormat="1" ht="18.75">
      <c r="A1" s="69" t="s">
        <v>81</v>
      </c>
      <c r="B1" s="69"/>
      <c r="C1" s="28"/>
    </row>
    <row r="6" spans="1:16" s="2" customFormat="1" ht="30" customHeight="1">
      <c r="A6" s="2" t="s">
        <v>0</v>
      </c>
      <c r="B6" s="2" t="s">
        <v>1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13</v>
      </c>
      <c r="H6" s="2" t="s">
        <v>14</v>
      </c>
      <c r="I6" s="2" t="s">
        <v>15</v>
      </c>
      <c r="J6" s="2" t="s">
        <v>16</v>
      </c>
      <c r="K6" s="2" t="s">
        <v>17</v>
      </c>
      <c r="L6" s="2" t="s">
        <v>4</v>
      </c>
      <c r="M6" s="2" t="s">
        <v>11</v>
      </c>
      <c r="N6" s="2" t="s">
        <v>12</v>
      </c>
      <c r="O6" s="2" t="s">
        <v>9</v>
      </c>
      <c r="P6" s="2" t="s">
        <v>10</v>
      </c>
    </row>
    <row r="7" spans="1:16" ht="30" customHeight="1">
      <c r="A7" s="12"/>
      <c r="B7" s="1"/>
      <c r="C7" s="2"/>
      <c r="D7" s="2"/>
      <c r="E7" s="3"/>
      <c r="F7" s="3"/>
      <c r="G7" s="4"/>
      <c r="H7" s="4"/>
      <c r="I7" s="4"/>
      <c r="J7" s="4"/>
      <c r="K7" s="16"/>
      <c r="L7" s="2"/>
      <c r="M7" s="3"/>
      <c r="N7" s="3"/>
      <c r="O7" s="4"/>
      <c r="P7" s="2"/>
    </row>
    <row r="8" spans="1:16">
      <c r="A8" s="12"/>
      <c r="B8" s="1"/>
      <c r="C8" s="2"/>
      <c r="D8" s="2"/>
      <c r="E8" s="3"/>
      <c r="F8" s="3"/>
      <c r="G8" s="4"/>
      <c r="H8" s="4"/>
      <c r="I8" s="4"/>
      <c r="J8" s="4"/>
      <c r="K8" s="16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topLeftCell="A20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5.140625" bestFit="1" customWidth="1"/>
    <col min="4" max="4" width="21.5703125" bestFit="1" customWidth="1"/>
    <col min="5" max="6" width="21.28515625" style="49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style="35" bestFit="1" customWidth="1"/>
    <col min="12" max="12" width="17.42578125" customWidth="1"/>
    <col min="13" max="13" width="18.85546875" style="49" customWidth="1"/>
    <col min="14" max="14" width="24" style="49" customWidth="1"/>
    <col min="15" max="15" width="18.140625" customWidth="1"/>
    <col min="16" max="16" width="14" customWidth="1"/>
  </cols>
  <sheetData>
    <row r="1" spans="1:16" ht="18.75">
      <c r="A1" s="69" t="s">
        <v>82</v>
      </c>
      <c r="B1" s="69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50" t="s">
        <v>7</v>
      </c>
      <c r="F7" s="50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36" t="s">
        <v>17</v>
      </c>
      <c r="L7" s="2" t="s">
        <v>4</v>
      </c>
      <c r="M7" s="50" t="s">
        <v>11</v>
      </c>
      <c r="N7" s="50" t="s">
        <v>12</v>
      </c>
      <c r="O7" s="2" t="s">
        <v>9</v>
      </c>
      <c r="P7" s="2" t="s">
        <v>10</v>
      </c>
    </row>
    <row r="8" spans="1:16" s="18" customFormat="1" ht="30" customHeight="1">
      <c r="A8" s="18" t="s">
        <v>97</v>
      </c>
      <c r="B8" s="1" t="s">
        <v>98</v>
      </c>
      <c r="C8" s="18" t="s">
        <v>46</v>
      </c>
      <c r="D8" s="18" t="s">
        <v>2</v>
      </c>
      <c r="E8" s="51">
        <v>618.1</v>
      </c>
      <c r="F8" s="51">
        <v>747.9</v>
      </c>
      <c r="I8" s="42"/>
      <c r="J8" s="45"/>
      <c r="K8" s="18">
        <v>1</v>
      </c>
      <c r="L8" s="1" t="s">
        <v>68</v>
      </c>
      <c r="M8" s="52">
        <v>618.1</v>
      </c>
      <c r="N8" s="52">
        <v>747.9</v>
      </c>
      <c r="O8" s="47" t="s">
        <v>99</v>
      </c>
      <c r="P8" s="48" t="s">
        <v>43</v>
      </c>
    </row>
    <row r="9" spans="1:16" s="18" customFormat="1" ht="30" customHeight="1">
      <c r="A9" s="18" t="s">
        <v>74</v>
      </c>
      <c r="B9" s="1" t="s">
        <v>75</v>
      </c>
      <c r="C9" s="18" t="s">
        <v>46</v>
      </c>
      <c r="D9" s="18" t="s">
        <v>2</v>
      </c>
      <c r="E9" s="51">
        <v>328.11</v>
      </c>
      <c r="F9" s="51">
        <v>397.01</v>
      </c>
      <c r="I9" s="42"/>
      <c r="J9" s="45"/>
      <c r="K9" s="18">
        <v>1</v>
      </c>
      <c r="L9" s="1" t="s">
        <v>64</v>
      </c>
      <c r="M9" s="52">
        <v>328.1</v>
      </c>
      <c r="N9" s="52">
        <v>397</v>
      </c>
      <c r="O9" s="47" t="s">
        <v>112</v>
      </c>
      <c r="P9" s="48" t="s">
        <v>43</v>
      </c>
    </row>
    <row r="10" spans="1:16" ht="30" customHeight="1">
      <c r="A10" t="s">
        <v>118</v>
      </c>
      <c r="B10" t="s">
        <v>55</v>
      </c>
      <c r="C10" t="s">
        <v>46</v>
      </c>
      <c r="D10" t="s">
        <v>2</v>
      </c>
      <c r="E10" s="49">
        <v>106</v>
      </c>
      <c r="F10" s="49">
        <v>128.26</v>
      </c>
      <c r="K10" s="35">
        <v>1</v>
      </c>
      <c r="L10" t="s">
        <v>54</v>
      </c>
      <c r="M10" s="53">
        <v>212</v>
      </c>
      <c r="N10" s="53">
        <v>256.52</v>
      </c>
      <c r="O10" s="64" t="s">
        <v>99</v>
      </c>
      <c r="P10" s="64" t="s">
        <v>43</v>
      </c>
    </row>
    <row r="11" spans="1:16" ht="30" customHeight="1">
      <c r="A11" s="18" t="s">
        <v>118</v>
      </c>
      <c r="B11" s="1" t="s">
        <v>55</v>
      </c>
      <c r="C11" s="18" t="s">
        <v>46</v>
      </c>
      <c r="D11" s="18" t="s">
        <v>2</v>
      </c>
      <c r="E11" s="51">
        <v>196.82</v>
      </c>
      <c r="F11" s="51">
        <v>238.15</v>
      </c>
      <c r="G11" s="18"/>
      <c r="H11" s="18"/>
      <c r="I11" s="42"/>
      <c r="J11" s="45"/>
      <c r="K11" s="18">
        <v>1</v>
      </c>
      <c r="L11" s="1" t="s">
        <v>52</v>
      </c>
      <c r="M11" s="52">
        <v>196.82</v>
      </c>
      <c r="N11" s="52">
        <v>238.15</v>
      </c>
      <c r="O11" s="47" t="s">
        <v>99</v>
      </c>
      <c r="P11" s="48" t="s">
        <v>43</v>
      </c>
    </row>
    <row r="12" spans="1:16" ht="30" customHeight="1">
      <c r="A12" s="18" t="s">
        <v>119</v>
      </c>
      <c r="B12" s="1" t="s">
        <v>51</v>
      </c>
      <c r="C12" s="18" t="s">
        <v>46</v>
      </c>
      <c r="D12" s="18" t="s">
        <v>2</v>
      </c>
      <c r="E12" s="51">
        <v>188.16</v>
      </c>
      <c r="F12" s="51">
        <v>227.67</v>
      </c>
      <c r="G12" s="18"/>
      <c r="H12" s="18"/>
      <c r="I12" s="42"/>
      <c r="J12" s="45"/>
      <c r="K12" s="18">
        <v>1</v>
      </c>
      <c r="L12" s="1" t="s">
        <v>52</v>
      </c>
      <c r="M12" s="52">
        <v>188.16</v>
      </c>
      <c r="N12" s="52">
        <v>227.67</v>
      </c>
      <c r="O12" s="47" t="s">
        <v>99</v>
      </c>
      <c r="P12" s="48" t="s">
        <v>43</v>
      </c>
    </row>
    <row r="13" spans="1:16" ht="30" customHeight="1">
      <c r="A13" s="18" t="s">
        <v>120</v>
      </c>
      <c r="B13" s="1" t="s">
        <v>121</v>
      </c>
      <c r="C13" s="18" t="s">
        <v>46</v>
      </c>
      <c r="D13" s="18" t="s">
        <v>2</v>
      </c>
      <c r="E13" s="51">
        <v>2795.25</v>
      </c>
      <c r="F13" s="51">
        <v>3382.25</v>
      </c>
      <c r="G13" s="18"/>
      <c r="H13" s="18"/>
      <c r="I13" s="42"/>
      <c r="J13" s="45"/>
      <c r="K13" s="18">
        <v>1</v>
      </c>
      <c r="L13" s="1" t="s">
        <v>56</v>
      </c>
      <c r="M13" s="52">
        <v>2795.25</v>
      </c>
      <c r="N13" s="52">
        <v>3382.25</v>
      </c>
      <c r="O13" s="47" t="s">
        <v>99</v>
      </c>
      <c r="P13" s="48" t="s">
        <v>43</v>
      </c>
    </row>
    <row r="14" spans="1:16" ht="30" customHeight="1">
      <c r="A14" s="18" t="s">
        <v>122</v>
      </c>
      <c r="B14" s="1" t="s">
        <v>70</v>
      </c>
      <c r="C14" s="18" t="s">
        <v>46</v>
      </c>
      <c r="D14" s="18" t="s">
        <v>2</v>
      </c>
      <c r="E14" s="51">
        <v>456.32</v>
      </c>
      <c r="F14" s="51">
        <v>552.15</v>
      </c>
      <c r="G14" s="18"/>
      <c r="H14" s="18"/>
      <c r="I14" s="42"/>
      <c r="J14" s="45"/>
      <c r="K14" s="18">
        <v>1</v>
      </c>
      <c r="L14" s="1" t="s">
        <v>52</v>
      </c>
      <c r="M14" s="52">
        <v>456.32</v>
      </c>
      <c r="N14" s="52">
        <v>552.15</v>
      </c>
      <c r="O14" s="47" t="s">
        <v>99</v>
      </c>
      <c r="P14" s="48" t="s">
        <v>43</v>
      </c>
    </row>
    <row r="15" spans="1:16" ht="30" customHeight="1">
      <c r="A15" s="18" t="s">
        <v>123</v>
      </c>
      <c r="B15" s="1" t="s">
        <v>124</v>
      </c>
      <c r="C15" s="18" t="s">
        <v>46</v>
      </c>
      <c r="D15" s="18" t="s">
        <v>2</v>
      </c>
      <c r="E15" s="51">
        <v>194.25</v>
      </c>
      <c r="F15" s="51">
        <v>235.04</v>
      </c>
      <c r="G15" s="18"/>
      <c r="H15" s="18"/>
      <c r="I15" s="42"/>
      <c r="J15" s="45"/>
      <c r="K15" s="18">
        <v>1</v>
      </c>
      <c r="L15" s="1" t="s">
        <v>64</v>
      </c>
      <c r="M15" s="52">
        <v>194.25</v>
      </c>
      <c r="N15" s="52">
        <v>235.04</v>
      </c>
      <c r="O15" s="47" t="s">
        <v>112</v>
      </c>
      <c r="P15" s="48" t="s">
        <v>43</v>
      </c>
    </row>
    <row r="16" spans="1:16" ht="30" customHeight="1">
      <c r="A16" t="s">
        <v>130</v>
      </c>
      <c r="B16" t="s">
        <v>51</v>
      </c>
      <c r="C16" t="s">
        <v>46</v>
      </c>
      <c r="D16" t="s">
        <v>2</v>
      </c>
      <c r="E16" s="49">
        <v>157.04</v>
      </c>
      <c r="F16" s="49">
        <v>190.02</v>
      </c>
      <c r="K16" s="35">
        <v>1</v>
      </c>
      <c r="L16" t="s">
        <v>52</v>
      </c>
      <c r="M16" s="53">
        <v>157.04</v>
      </c>
      <c r="N16" s="53">
        <v>190.02</v>
      </c>
      <c r="O16" s="64" t="s">
        <v>99</v>
      </c>
      <c r="P16" s="64" t="s">
        <v>43</v>
      </c>
    </row>
    <row r="17" spans="1:16" ht="30" customHeight="1">
      <c r="A17" s="18" t="s">
        <v>131</v>
      </c>
      <c r="B17" s="1" t="s">
        <v>51</v>
      </c>
      <c r="C17" s="18" t="s">
        <v>46</v>
      </c>
      <c r="D17" s="18" t="s">
        <v>2</v>
      </c>
      <c r="E17" s="51">
        <v>188.16</v>
      </c>
      <c r="F17" s="51">
        <v>227.67</v>
      </c>
      <c r="G17" s="18"/>
      <c r="H17" s="18"/>
      <c r="I17" s="42"/>
      <c r="J17" s="45"/>
      <c r="K17" s="18">
        <v>1</v>
      </c>
      <c r="L17" s="1" t="s">
        <v>52</v>
      </c>
      <c r="M17" s="52">
        <v>188.16</v>
      </c>
      <c r="N17" s="52">
        <v>227.67</v>
      </c>
      <c r="O17" s="47" t="s">
        <v>132</v>
      </c>
      <c r="P17" s="48" t="s">
        <v>43</v>
      </c>
    </row>
    <row r="18" spans="1:16" ht="30" customHeight="1">
      <c r="A18" t="s">
        <v>139</v>
      </c>
      <c r="B18" t="s">
        <v>140</v>
      </c>
      <c r="C18" t="s">
        <v>46</v>
      </c>
      <c r="D18" t="s">
        <v>2</v>
      </c>
      <c r="E18" s="49">
        <v>107</v>
      </c>
      <c r="F18" s="49">
        <v>129.47</v>
      </c>
      <c r="K18" s="35">
        <v>1</v>
      </c>
      <c r="L18" t="s">
        <v>54</v>
      </c>
      <c r="M18" s="53">
        <v>107</v>
      </c>
      <c r="N18" s="53">
        <v>129.47</v>
      </c>
      <c r="O18" s="64" t="s">
        <v>99</v>
      </c>
      <c r="P18" s="64" t="s">
        <v>43</v>
      </c>
    </row>
    <row r="19" spans="1:16" ht="30" customHeight="1">
      <c r="A19" s="18" t="s">
        <v>141</v>
      </c>
      <c r="B19" s="1" t="s">
        <v>55</v>
      </c>
      <c r="C19" s="18" t="s">
        <v>46</v>
      </c>
      <c r="D19" s="18" t="s">
        <v>2</v>
      </c>
      <c r="E19" s="51">
        <v>198.24</v>
      </c>
      <c r="F19" s="51">
        <v>239.87</v>
      </c>
      <c r="G19" s="18"/>
      <c r="H19" s="18"/>
      <c r="I19" s="42"/>
      <c r="J19" s="45"/>
      <c r="K19" s="18">
        <v>1</v>
      </c>
      <c r="L19" s="1" t="s">
        <v>52</v>
      </c>
      <c r="M19" s="52">
        <v>198.24</v>
      </c>
      <c r="N19" s="52">
        <v>239.87</v>
      </c>
      <c r="O19" s="47" t="s">
        <v>99</v>
      </c>
      <c r="P19" s="48" t="s">
        <v>43</v>
      </c>
    </row>
    <row r="20" spans="1:16" ht="30" customHeight="1">
      <c r="A20" s="18" t="s">
        <v>141</v>
      </c>
      <c r="B20" s="1" t="s">
        <v>55</v>
      </c>
      <c r="C20" s="18" t="s">
        <v>46</v>
      </c>
      <c r="D20" s="18" t="s">
        <v>2</v>
      </c>
      <c r="E20" s="51">
        <v>218</v>
      </c>
      <c r="F20" s="51">
        <v>263.77999999999997</v>
      </c>
      <c r="G20" s="18"/>
      <c r="H20" s="18"/>
      <c r="I20" s="42"/>
      <c r="J20" s="45"/>
      <c r="K20" s="18">
        <v>1</v>
      </c>
      <c r="L20" s="1" t="s">
        <v>54</v>
      </c>
      <c r="M20" s="52">
        <v>218</v>
      </c>
      <c r="N20" s="52">
        <v>263.77999999999997</v>
      </c>
      <c r="O20" s="47" t="s">
        <v>99</v>
      </c>
      <c r="P20" s="48" t="s">
        <v>43</v>
      </c>
    </row>
    <row r="21" spans="1:16" ht="30" customHeight="1">
      <c r="A21" t="s">
        <v>144</v>
      </c>
      <c r="B21" t="s">
        <v>51</v>
      </c>
      <c r="C21" t="s">
        <v>46</v>
      </c>
      <c r="D21" t="s">
        <v>2</v>
      </c>
      <c r="E21" s="49">
        <v>157.04</v>
      </c>
      <c r="F21" s="49">
        <v>190.02</v>
      </c>
      <c r="K21" s="35">
        <v>1</v>
      </c>
      <c r="L21" t="s">
        <v>52</v>
      </c>
      <c r="M21" s="53">
        <v>157.04</v>
      </c>
      <c r="N21" s="53">
        <v>190.02</v>
      </c>
      <c r="O21" s="64" t="s">
        <v>99</v>
      </c>
      <c r="P21" s="64" t="s">
        <v>43</v>
      </c>
    </row>
    <row r="22" spans="1:16" ht="30" customHeight="1">
      <c r="A22" s="18" t="s">
        <v>145</v>
      </c>
      <c r="B22" s="1" t="s">
        <v>146</v>
      </c>
      <c r="C22" s="18" t="s">
        <v>46</v>
      </c>
      <c r="D22" s="18" t="s">
        <v>2</v>
      </c>
      <c r="E22" s="51">
        <v>322</v>
      </c>
      <c r="F22" s="51">
        <v>389.62</v>
      </c>
      <c r="G22" s="18"/>
      <c r="H22" s="18"/>
      <c r="I22" s="42"/>
      <c r="J22" s="45"/>
      <c r="K22" s="18">
        <v>1</v>
      </c>
      <c r="L22" s="1" t="s">
        <v>54</v>
      </c>
      <c r="M22" s="52">
        <v>322</v>
      </c>
      <c r="N22" s="52">
        <v>389.62</v>
      </c>
      <c r="O22" s="47" t="s">
        <v>99</v>
      </c>
      <c r="P22" s="48" t="s">
        <v>43</v>
      </c>
    </row>
    <row r="23" spans="1:16" ht="30" customHeight="1">
      <c r="A23" s="18" t="s">
        <v>147</v>
      </c>
      <c r="B23" s="1" t="s">
        <v>55</v>
      </c>
      <c r="C23" s="18" t="s">
        <v>46</v>
      </c>
      <c r="D23" s="18" t="s">
        <v>2</v>
      </c>
      <c r="E23" s="51">
        <v>431.77</v>
      </c>
      <c r="F23" s="51">
        <v>522.44000000000005</v>
      </c>
      <c r="G23" s="18"/>
      <c r="H23" s="18"/>
      <c r="I23" s="42"/>
      <c r="J23" s="45"/>
      <c r="K23" s="18">
        <v>1</v>
      </c>
      <c r="L23" s="1" t="s">
        <v>52</v>
      </c>
      <c r="M23" s="52">
        <v>431.77</v>
      </c>
      <c r="N23" s="52">
        <v>522.44000000000005</v>
      </c>
      <c r="O23" s="47" t="s">
        <v>99</v>
      </c>
      <c r="P23" s="48" t="s">
        <v>43</v>
      </c>
    </row>
    <row r="24" spans="1:16" ht="30" customHeight="1">
      <c r="A24" s="18" t="s">
        <v>147</v>
      </c>
      <c r="B24" s="1" t="s">
        <v>55</v>
      </c>
      <c r="C24" s="18" t="s">
        <v>46</v>
      </c>
      <c r="D24" s="18" t="s">
        <v>2</v>
      </c>
      <c r="E24" s="51">
        <v>332</v>
      </c>
      <c r="F24" s="51">
        <v>401.72</v>
      </c>
      <c r="G24" s="18"/>
      <c r="H24" s="18"/>
      <c r="I24" s="42"/>
      <c r="J24" s="45"/>
      <c r="K24" s="18">
        <v>1</v>
      </c>
      <c r="L24" s="1" t="s">
        <v>54</v>
      </c>
      <c r="M24" s="52">
        <v>332</v>
      </c>
      <c r="N24" s="52">
        <v>401.72</v>
      </c>
      <c r="O24" s="47" t="s">
        <v>99</v>
      </c>
      <c r="P24" s="48" t="s">
        <v>43</v>
      </c>
    </row>
    <row r="25" spans="1:16" ht="30" customHeight="1">
      <c r="A25" s="18" t="s">
        <v>147</v>
      </c>
      <c r="B25" s="1" t="s">
        <v>55</v>
      </c>
      <c r="C25" s="18" t="s">
        <v>46</v>
      </c>
      <c r="D25" s="18" t="s">
        <v>2</v>
      </c>
      <c r="E25" s="51">
        <v>519.6</v>
      </c>
      <c r="F25" s="51">
        <v>628.72</v>
      </c>
      <c r="G25" s="18"/>
      <c r="H25" s="18"/>
      <c r="I25" s="42"/>
      <c r="J25" s="45"/>
      <c r="K25" s="18">
        <v>1</v>
      </c>
      <c r="L25" s="1" t="s">
        <v>52</v>
      </c>
      <c r="M25" s="52">
        <v>519.6</v>
      </c>
      <c r="N25" s="52">
        <v>628.72</v>
      </c>
      <c r="O25" s="47" t="s">
        <v>99</v>
      </c>
      <c r="P25" s="48" t="s">
        <v>43</v>
      </c>
    </row>
    <row r="26" spans="1:16" ht="30" customHeight="1">
      <c r="A26" t="s">
        <v>154</v>
      </c>
      <c r="B26" t="s">
        <v>155</v>
      </c>
      <c r="C26" t="s">
        <v>46</v>
      </c>
      <c r="D26" t="s">
        <v>2</v>
      </c>
      <c r="E26" s="49">
        <v>128.26</v>
      </c>
      <c r="F26" s="49">
        <v>155.19</v>
      </c>
      <c r="K26" s="35">
        <v>1</v>
      </c>
      <c r="L26" t="s">
        <v>54</v>
      </c>
      <c r="M26" s="53">
        <v>128.26</v>
      </c>
      <c r="N26" s="53">
        <v>155.19</v>
      </c>
      <c r="O26" s="64" t="s">
        <v>99</v>
      </c>
      <c r="P26" s="64" t="s">
        <v>43</v>
      </c>
    </row>
    <row r="27" spans="1:16" ht="30" customHeight="1">
      <c r="A27" s="18" t="s">
        <v>156</v>
      </c>
      <c r="B27" s="1" t="s">
        <v>157</v>
      </c>
      <c r="C27" s="18" t="s">
        <v>46</v>
      </c>
      <c r="D27" s="18" t="s">
        <v>2</v>
      </c>
      <c r="E27" s="51">
        <v>590.52</v>
      </c>
      <c r="F27" s="51">
        <v>714.53</v>
      </c>
      <c r="G27" s="18"/>
      <c r="H27" s="18"/>
      <c r="I27" s="42"/>
      <c r="J27" s="45"/>
      <c r="K27" s="18">
        <v>1</v>
      </c>
      <c r="L27" s="1" t="s">
        <v>52</v>
      </c>
      <c r="M27" s="52">
        <v>590.52</v>
      </c>
      <c r="N27" s="52">
        <v>714.53</v>
      </c>
      <c r="O27" s="47" t="s">
        <v>99</v>
      </c>
      <c r="P27" s="48" t="s">
        <v>43</v>
      </c>
    </row>
    <row r="28" spans="1:16" ht="30" customHeight="1">
      <c r="A28" s="18" t="s">
        <v>158</v>
      </c>
      <c r="B28" s="1" t="s">
        <v>157</v>
      </c>
      <c r="C28" s="18" t="s">
        <v>46</v>
      </c>
      <c r="D28" s="18" t="s">
        <v>2</v>
      </c>
      <c r="E28" s="51">
        <v>564.48</v>
      </c>
      <c r="F28" s="51">
        <v>683.02</v>
      </c>
      <c r="G28" s="18"/>
      <c r="H28" s="18"/>
      <c r="I28" s="42"/>
      <c r="J28" s="45"/>
      <c r="K28" s="18">
        <v>1</v>
      </c>
      <c r="L28" s="1" t="s">
        <v>52</v>
      </c>
      <c r="M28" s="52">
        <v>564.48</v>
      </c>
      <c r="N28" s="52">
        <v>683.02</v>
      </c>
      <c r="O28" s="47" t="s">
        <v>99</v>
      </c>
      <c r="P28" s="48" t="s">
        <v>43</v>
      </c>
    </row>
    <row r="29" spans="1:16" ht="30" customHeight="1">
      <c r="A29" t="s">
        <v>170</v>
      </c>
      <c r="B29" t="s">
        <v>171</v>
      </c>
      <c r="C29" t="s">
        <v>46</v>
      </c>
      <c r="D29" t="s">
        <v>2</v>
      </c>
      <c r="E29" s="49">
        <v>1738.88</v>
      </c>
      <c r="F29" s="49">
        <v>2104.04</v>
      </c>
      <c r="K29" s="35">
        <v>1</v>
      </c>
      <c r="L29" t="s">
        <v>63</v>
      </c>
      <c r="M29" s="53">
        <v>1738.88</v>
      </c>
      <c r="N29" s="53">
        <v>2104.04</v>
      </c>
      <c r="O29" s="64" t="s">
        <v>99</v>
      </c>
      <c r="P29" s="64" t="s">
        <v>43</v>
      </c>
    </row>
    <row r="30" spans="1:16" ht="30" customHeight="1">
      <c r="A30" t="s">
        <v>176</v>
      </c>
      <c r="B30" t="s">
        <v>73</v>
      </c>
      <c r="C30" t="s">
        <v>46</v>
      </c>
      <c r="D30" t="s">
        <v>2</v>
      </c>
      <c r="E30" s="49">
        <v>161</v>
      </c>
      <c r="F30" s="49">
        <v>194.81</v>
      </c>
      <c r="K30" s="35">
        <v>1</v>
      </c>
      <c r="L30" t="s">
        <v>54</v>
      </c>
      <c r="M30" s="53">
        <v>161</v>
      </c>
      <c r="N30" s="53">
        <v>194.81</v>
      </c>
      <c r="O30" s="64" t="s">
        <v>99</v>
      </c>
      <c r="P30" s="64" t="s">
        <v>43</v>
      </c>
    </row>
    <row r="31" spans="1:16" ht="30" customHeight="1">
      <c r="A31" t="s">
        <v>177</v>
      </c>
      <c r="B31" t="s">
        <v>55</v>
      </c>
      <c r="C31" t="s">
        <v>46</v>
      </c>
      <c r="D31" t="s">
        <v>2</v>
      </c>
      <c r="E31" s="49">
        <v>218</v>
      </c>
      <c r="F31" s="49">
        <v>263.77999999999997</v>
      </c>
      <c r="K31" s="35">
        <v>1</v>
      </c>
      <c r="L31" t="s">
        <v>54</v>
      </c>
      <c r="M31" s="53">
        <v>218</v>
      </c>
      <c r="N31" s="53">
        <v>263.77999999999997</v>
      </c>
      <c r="O31" s="64" t="s">
        <v>99</v>
      </c>
      <c r="P31" s="64" t="s">
        <v>43</v>
      </c>
    </row>
    <row r="32" spans="1:16" ht="30" customHeight="1">
      <c r="A32" t="s">
        <v>177</v>
      </c>
      <c r="B32" t="s">
        <v>55</v>
      </c>
      <c r="C32" t="s">
        <v>46</v>
      </c>
      <c r="D32" t="s">
        <v>2</v>
      </c>
      <c r="E32" s="49">
        <v>239.87</v>
      </c>
      <c r="F32" s="49">
        <v>290.24</v>
      </c>
      <c r="K32" s="35">
        <v>1</v>
      </c>
      <c r="L32" t="s">
        <v>52</v>
      </c>
      <c r="M32" s="53">
        <v>239.87</v>
      </c>
      <c r="N32" s="53">
        <v>290.24</v>
      </c>
      <c r="O32" s="64" t="s">
        <v>99</v>
      </c>
      <c r="P32" s="64" t="s">
        <v>43</v>
      </c>
    </row>
    <row r="33" spans="1:16" ht="30" customHeight="1">
      <c r="A33" t="s">
        <v>181</v>
      </c>
      <c r="B33" t="s">
        <v>51</v>
      </c>
      <c r="C33" t="s">
        <v>46</v>
      </c>
      <c r="D33" t="s">
        <v>2</v>
      </c>
      <c r="E33" s="49">
        <v>196.84</v>
      </c>
      <c r="F33" s="49">
        <v>238.18</v>
      </c>
      <c r="K33" s="35">
        <v>1</v>
      </c>
      <c r="L33" t="s">
        <v>52</v>
      </c>
      <c r="M33" s="53">
        <v>196.84</v>
      </c>
      <c r="N33" s="53">
        <v>238.18</v>
      </c>
      <c r="O33" s="64" t="s">
        <v>99</v>
      </c>
      <c r="P33" s="64" t="s">
        <v>43</v>
      </c>
    </row>
    <row r="34" spans="1:16" ht="30" customHeight="1">
      <c r="A34" t="s">
        <v>187</v>
      </c>
      <c r="B34" t="s">
        <v>188</v>
      </c>
      <c r="C34" t="s">
        <v>46</v>
      </c>
      <c r="D34" t="s">
        <v>2</v>
      </c>
      <c r="E34" s="49">
        <v>347</v>
      </c>
      <c r="F34" s="49">
        <v>419.87</v>
      </c>
      <c r="K34" s="35">
        <v>1</v>
      </c>
      <c r="L34" t="s">
        <v>54</v>
      </c>
      <c r="M34" s="53">
        <v>347</v>
      </c>
      <c r="N34" s="53">
        <v>419.87</v>
      </c>
      <c r="O34" s="64" t="s">
        <v>112</v>
      </c>
      <c r="P34" s="64" t="s">
        <v>43</v>
      </c>
    </row>
    <row r="35" spans="1:16" ht="30" customHeight="1">
      <c r="A35" t="s">
        <v>189</v>
      </c>
      <c r="B35" t="s">
        <v>51</v>
      </c>
      <c r="C35" t="s">
        <v>46</v>
      </c>
      <c r="D35" t="s">
        <v>2</v>
      </c>
      <c r="E35" s="49">
        <v>196.84</v>
      </c>
      <c r="F35" s="49">
        <v>238.18</v>
      </c>
      <c r="K35" s="35">
        <v>1</v>
      </c>
      <c r="L35" t="s">
        <v>52</v>
      </c>
      <c r="M35" s="53">
        <v>196.84</v>
      </c>
      <c r="N35" s="53">
        <v>238.18</v>
      </c>
      <c r="O35" s="64" t="s">
        <v>99</v>
      </c>
      <c r="P35" s="64" t="s">
        <v>43</v>
      </c>
    </row>
    <row r="36" spans="1:16" ht="30" customHeight="1">
      <c r="A36" t="s">
        <v>190</v>
      </c>
      <c r="B36" t="s">
        <v>51</v>
      </c>
      <c r="C36" t="s">
        <v>46</v>
      </c>
      <c r="D36" t="s">
        <v>2</v>
      </c>
      <c r="E36" s="49">
        <v>188.16</v>
      </c>
      <c r="F36" s="49">
        <v>227.67</v>
      </c>
      <c r="K36" s="35">
        <v>1</v>
      </c>
      <c r="L36" t="s">
        <v>52</v>
      </c>
      <c r="M36" s="53">
        <v>188.16</v>
      </c>
      <c r="N36" s="53">
        <v>227.67</v>
      </c>
      <c r="O36" s="64" t="s">
        <v>99</v>
      </c>
      <c r="P36" s="64" t="s">
        <v>43</v>
      </c>
    </row>
    <row r="37" spans="1:16" ht="30" customHeight="1">
      <c r="A37" t="s">
        <v>191</v>
      </c>
      <c r="B37" t="s">
        <v>51</v>
      </c>
      <c r="C37" t="s">
        <v>46</v>
      </c>
      <c r="D37" t="s">
        <v>2</v>
      </c>
      <c r="E37" s="49">
        <v>196.84</v>
      </c>
      <c r="F37" s="49">
        <v>238.18</v>
      </c>
      <c r="K37" s="35">
        <v>1</v>
      </c>
      <c r="L37" t="s">
        <v>52</v>
      </c>
      <c r="M37" s="53">
        <v>196.84</v>
      </c>
      <c r="N37" s="53">
        <v>238.18</v>
      </c>
      <c r="O37" s="64" t="s">
        <v>99</v>
      </c>
      <c r="P37" s="64" t="s">
        <v>43</v>
      </c>
    </row>
    <row r="38" spans="1:16" ht="30" customHeight="1">
      <c r="A38" t="s">
        <v>196</v>
      </c>
      <c r="B38" t="s">
        <v>197</v>
      </c>
      <c r="C38" t="s">
        <v>46</v>
      </c>
      <c r="D38" t="s">
        <v>2</v>
      </c>
      <c r="E38" s="49">
        <v>634.38</v>
      </c>
      <c r="F38" s="49">
        <v>767.6</v>
      </c>
      <c r="K38" s="35">
        <v>1</v>
      </c>
      <c r="L38" t="s">
        <v>56</v>
      </c>
      <c r="M38" s="53">
        <v>634.38</v>
      </c>
      <c r="N38" s="53">
        <v>767.6</v>
      </c>
      <c r="O38" s="64" t="s">
        <v>112</v>
      </c>
      <c r="P38" s="64" t="s">
        <v>43</v>
      </c>
    </row>
    <row r="39" spans="1:16" ht="30" customHeight="1">
      <c r="A39" t="s">
        <v>206</v>
      </c>
      <c r="B39" t="s">
        <v>207</v>
      </c>
      <c r="C39" t="s">
        <v>46</v>
      </c>
      <c r="D39" t="s">
        <v>2</v>
      </c>
      <c r="E39" s="49">
        <v>61.95</v>
      </c>
      <c r="F39" s="49">
        <v>74.959999999999994</v>
      </c>
      <c r="K39" s="35">
        <v>1</v>
      </c>
      <c r="L39" t="s">
        <v>64</v>
      </c>
      <c r="M39" s="53">
        <v>61.95</v>
      </c>
      <c r="N39" s="53">
        <v>74.959999999999994</v>
      </c>
      <c r="O39" s="64" t="s">
        <v>132</v>
      </c>
      <c r="P39" s="64" t="s">
        <v>43</v>
      </c>
    </row>
    <row r="40" spans="1:16" ht="30" customHeight="1">
      <c r="A40" t="s">
        <v>210</v>
      </c>
      <c r="B40" t="s">
        <v>211</v>
      </c>
      <c r="C40" t="s">
        <v>46</v>
      </c>
      <c r="D40" t="s">
        <v>2</v>
      </c>
      <c r="E40" s="49">
        <v>161</v>
      </c>
      <c r="F40" s="49">
        <v>194.81</v>
      </c>
      <c r="K40" s="35">
        <v>1</v>
      </c>
      <c r="L40" t="s">
        <v>54</v>
      </c>
      <c r="M40" s="53">
        <v>161</v>
      </c>
      <c r="N40" s="53">
        <v>194.81</v>
      </c>
      <c r="O40" s="64" t="s">
        <v>112</v>
      </c>
      <c r="P40" s="64" t="s">
        <v>43</v>
      </c>
    </row>
    <row r="41" spans="1:16" ht="30" customHeight="1">
      <c r="A41" t="s">
        <v>212</v>
      </c>
      <c r="B41" t="s">
        <v>213</v>
      </c>
      <c r="C41" t="s">
        <v>46</v>
      </c>
      <c r="D41" t="s">
        <v>2</v>
      </c>
      <c r="E41" s="49">
        <v>147</v>
      </c>
      <c r="F41" s="49">
        <v>177.87</v>
      </c>
      <c r="K41" s="35">
        <v>1</v>
      </c>
      <c r="L41" t="s">
        <v>52</v>
      </c>
      <c r="M41" s="53">
        <v>147</v>
      </c>
      <c r="N41" s="53">
        <v>177.87</v>
      </c>
      <c r="O41" s="64" t="s">
        <v>214</v>
      </c>
      <c r="P41" s="64" t="s">
        <v>43</v>
      </c>
    </row>
    <row r="42" spans="1:16" ht="30" customHeight="1">
      <c r="A42" t="s">
        <v>215</v>
      </c>
      <c r="B42" t="s">
        <v>216</v>
      </c>
      <c r="C42" t="s">
        <v>46</v>
      </c>
      <c r="D42" t="s">
        <v>2</v>
      </c>
      <c r="E42" s="49">
        <v>2235.8000000000002</v>
      </c>
      <c r="F42" s="49">
        <v>2705.32</v>
      </c>
      <c r="K42" s="35">
        <v>1</v>
      </c>
      <c r="L42" t="s">
        <v>63</v>
      </c>
      <c r="M42" s="53">
        <v>2235.8000000000002</v>
      </c>
      <c r="N42" s="53">
        <v>2705.32</v>
      </c>
      <c r="O42" s="64" t="s">
        <v>99</v>
      </c>
      <c r="P42" s="64" t="s">
        <v>43</v>
      </c>
    </row>
    <row r="43" spans="1:16" ht="30" customHeight="1">
      <c r="A43" t="s">
        <v>226</v>
      </c>
      <c r="B43" t="s">
        <v>227</v>
      </c>
      <c r="C43" t="s">
        <v>46</v>
      </c>
      <c r="D43" t="s">
        <v>2</v>
      </c>
      <c r="E43" s="49">
        <v>393.68</v>
      </c>
      <c r="F43" s="49">
        <v>476.35</v>
      </c>
      <c r="K43" s="35">
        <v>1</v>
      </c>
      <c r="L43" t="s">
        <v>52</v>
      </c>
      <c r="M43" s="53">
        <v>393.68</v>
      </c>
      <c r="N43" s="53">
        <v>476.35</v>
      </c>
      <c r="O43" s="64" t="s">
        <v>99</v>
      </c>
      <c r="P43" s="64" t="s">
        <v>43</v>
      </c>
    </row>
    <row r="44" spans="1:16" ht="30" customHeight="1">
      <c r="A44" t="s">
        <v>228</v>
      </c>
      <c r="B44" t="s">
        <v>51</v>
      </c>
      <c r="C44" t="s">
        <v>46</v>
      </c>
      <c r="D44" t="s">
        <v>2</v>
      </c>
      <c r="E44" s="49">
        <v>196.84</v>
      </c>
      <c r="F44" s="49">
        <v>238.18</v>
      </c>
      <c r="K44" s="35">
        <v>1</v>
      </c>
      <c r="L44" t="s">
        <v>52</v>
      </c>
      <c r="M44" s="53">
        <v>196.84</v>
      </c>
      <c r="N44" s="53">
        <v>238.18</v>
      </c>
      <c r="O44" s="64" t="s">
        <v>112</v>
      </c>
      <c r="P44" s="64" t="s">
        <v>43</v>
      </c>
    </row>
    <row r="45" spans="1:16" ht="30" customHeight="1">
      <c r="A45" t="s">
        <v>229</v>
      </c>
      <c r="B45" t="s">
        <v>51</v>
      </c>
      <c r="C45" t="s">
        <v>46</v>
      </c>
      <c r="D45" t="s">
        <v>2</v>
      </c>
      <c r="E45" s="49">
        <v>196.84</v>
      </c>
      <c r="F45" s="49">
        <v>238.18</v>
      </c>
      <c r="K45" s="35">
        <v>1</v>
      </c>
      <c r="L45" t="s">
        <v>52</v>
      </c>
      <c r="M45" s="53">
        <v>196.84</v>
      </c>
      <c r="N45" s="53">
        <v>238.18</v>
      </c>
      <c r="O45" s="64" t="s">
        <v>99</v>
      </c>
      <c r="P45" s="64" t="s">
        <v>43</v>
      </c>
    </row>
    <row r="46" spans="1:16" ht="30" customHeight="1">
      <c r="A46" t="s">
        <v>238</v>
      </c>
      <c r="B46" t="s">
        <v>157</v>
      </c>
      <c r="C46" t="s">
        <v>46</v>
      </c>
      <c r="D46" t="s">
        <v>2</v>
      </c>
      <c r="E46" s="49">
        <v>573.15</v>
      </c>
      <c r="F46" s="49">
        <v>693.51</v>
      </c>
      <c r="K46" s="35">
        <v>1</v>
      </c>
      <c r="L46" t="s">
        <v>52</v>
      </c>
      <c r="M46" s="53">
        <v>573.15</v>
      </c>
      <c r="N46" s="53">
        <v>693.51</v>
      </c>
      <c r="O46" s="64" t="s">
        <v>214</v>
      </c>
      <c r="P46" s="64" t="s">
        <v>43</v>
      </c>
    </row>
    <row r="47" spans="1:16" ht="30" customHeight="1">
      <c r="A47" t="s">
        <v>242</v>
      </c>
      <c r="B47" t="s">
        <v>51</v>
      </c>
      <c r="C47" t="s">
        <v>46</v>
      </c>
      <c r="D47" t="s">
        <v>2</v>
      </c>
      <c r="E47" s="49">
        <v>148.36000000000001</v>
      </c>
      <c r="F47" s="49">
        <v>179.52</v>
      </c>
      <c r="K47" s="35">
        <v>1</v>
      </c>
      <c r="L47" t="s">
        <v>52</v>
      </c>
      <c r="M47" s="53">
        <v>148.36000000000001</v>
      </c>
      <c r="N47" s="53">
        <v>179.52</v>
      </c>
      <c r="O47" s="64" t="s">
        <v>214</v>
      </c>
      <c r="P47" s="64" t="s">
        <v>43</v>
      </c>
    </row>
    <row r="48" spans="1:16" ht="30" customHeight="1">
      <c r="A48" t="s">
        <v>245</v>
      </c>
      <c r="B48" t="s">
        <v>51</v>
      </c>
      <c r="C48" t="s">
        <v>46</v>
      </c>
      <c r="D48" t="s">
        <v>2</v>
      </c>
      <c r="E48" s="49">
        <v>188.16</v>
      </c>
      <c r="F48" s="49">
        <v>227.67</v>
      </c>
      <c r="K48" s="35">
        <v>1</v>
      </c>
      <c r="L48" t="s">
        <v>52</v>
      </c>
      <c r="M48" s="53">
        <v>188.16</v>
      </c>
      <c r="N48" s="53">
        <v>227.67</v>
      </c>
      <c r="O48" s="64" t="s">
        <v>135</v>
      </c>
      <c r="P48" s="64" t="s">
        <v>43</v>
      </c>
    </row>
    <row r="49" spans="1:16" ht="30" customHeight="1">
      <c r="A49" t="s">
        <v>246</v>
      </c>
      <c r="B49" t="s">
        <v>51</v>
      </c>
      <c r="C49" t="s">
        <v>46</v>
      </c>
      <c r="D49" t="s">
        <v>2</v>
      </c>
      <c r="E49" s="49">
        <v>188.16</v>
      </c>
      <c r="F49" s="49">
        <v>227.67</v>
      </c>
      <c r="K49" s="35">
        <v>1</v>
      </c>
      <c r="L49" t="s">
        <v>52</v>
      </c>
      <c r="M49" s="53">
        <v>188.16</v>
      </c>
      <c r="N49" s="53">
        <v>227.67</v>
      </c>
      <c r="O49" s="64" t="s">
        <v>247</v>
      </c>
      <c r="P49" s="64" t="s">
        <v>43</v>
      </c>
    </row>
    <row r="50" spans="1:16" ht="30" customHeight="1">
      <c r="A50" t="s">
        <v>250</v>
      </c>
      <c r="B50" t="s">
        <v>72</v>
      </c>
      <c r="C50" t="s">
        <v>46</v>
      </c>
      <c r="D50" t="s">
        <v>2</v>
      </c>
      <c r="E50" s="49">
        <v>396.48</v>
      </c>
      <c r="F50" s="49">
        <v>479.74</v>
      </c>
      <c r="K50" s="35">
        <v>1</v>
      </c>
      <c r="L50" t="s">
        <v>52</v>
      </c>
      <c r="M50" s="53">
        <v>396.48</v>
      </c>
      <c r="N50" s="53">
        <v>479.74</v>
      </c>
      <c r="O50" s="64" t="s">
        <v>214</v>
      </c>
      <c r="P50" s="64" t="s">
        <v>43</v>
      </c>
    </row>
    <row r="51" spans="1:16" ht="30" customHeight="1">
      <c r="A51" t="s">
        <v>250</v>
      </c>
      <c r="B51" t="s">
        <v>72</v>
      </c>
      <c r="C51" t="s">
        <v>46</v>
      </c>
      <c r="D51" t="s">
        <v>2</v>
      </c>
      <c r="E51" s="49">
        <v>752.64</v>
      </c>
      <c r="F51" s="49">
        <v>910.69</v>
      </c>
      <c r="K51" s="35">
        <v>1</v>
      </c>
      <c r="L51" t="s">
        <v>52</v>
      </c>
      <c r="M51" s="53">
        <v>752.64</v>
      </c>
      <c r="N51" s="53">
        <v>910.69</v>
      </c>
      <c r="O51" s="64" t="s">
        <v>214</v>
      </c>
      <c r="P51" s="64" t="s">
        <v>43</v>
      </c>
    </row>
    <row r="52" spans="1:16" ht="30" customHeight="1">
      <c r="A52" t="s">
        <v>250</v>
      </c>
      <c r="B52" t="s">
        <v>72</v>
      </c>
      <c r="C52" t="s">
        <v>46</v>
      </c>
      <c r="D52" t="s">
        <v>2</v>
      </c>
      <c r="E52" s="49">
        <v>542</v>
      </c>
      <c r="F52" s="49">
        <v>655.82</v>
      </c>
      <c r="K52" s="35">
        <v>1</v>
      </c>
      <c r="L52" t="s">
        <v>54</v>
      </c>
      <c r="M52" s="53">
        <v>542</v>
      </c>
      <c r="N52" s="53">
        <v>655.82</v>
      </c>
      <c r="O52" s="64" t="s">
        <v>214</v>
      </c>
      <c r="P52" s="64" t="s">
        <v>43</v>
      </c>
    </row>
    <row r="53" spans="1:16" ht="30" customHeight="1">
      <c r="A53" t="s">
        <v>251</v>
      </c>
      <c r="B53" t="s">
        <v>252</v>
      </c>
      <c r="C53" t="s">
        <v>46</v>
      </c>
      <c r="D53" t="s">
        <v>2</v>
      </c>
      <c r="E53" s="49">
        <v>2433.23</v>
      </c>
      <c r="F53" s="49">
        <v>2944.21</v>
      </c>
      <c r="K53" s="35">
        <v>1</v>
      </c>
      <c r="L53" t="s">
        <v>63</v>
      </c>
      <c r="M53" s="53">
        <v>2433.23</v>
      </c>
      <c r="N53" s="53">
        <v>2944.21</v>
      </c>
      <c r="O53" s="64" t="s">
        <v>112</v>
      </c>
      <c r="P53" s="64" t="s">
        <v>43</v>
      </c>
    </row>
    <row r="54" spans="1:16" ht="30" customHeight="1">
      <c r="A54" t="s">
        <v>253</v>
      </c>
      <c r="B54" t="s">
        <v>71</v>
      </c>
      <c r="C54" t="s">
        <v>46</v>
      </c>
      <c r="D54" t="s">
        <v>2</v>
      </c>
      <c r="E54" s="49">
        <v>99.12</v>
      </c>
      <c r="F54" s="49">
        <v>119.94</v>
      </c>
      <c r="K54" s="35">
        <v>1</v>
      </c>
      <c r="L54" t="s">
        <v>52</v>
      </c>
      <c r="M54" s="53">
        <v>99.12</v>
      </c>
      <c r="N54" s="53">
        <v>119.94</v>
      </c>
      <c r="O54" s="64" t="s">
        <v>135</v>
      </c>
      <c r="P54" s="64" t="s">
        <v>43</v>
      </c>
    </row>
    <row r="55" spans="1:16" ht="30" customHeight="1">
      <c r="A55" t="s">
        <v>254</v>
      </c>
      <c r="B55" t="s">
        <v>255</v>
      </c>
      <c r="C55" t="s">
        <v>46</v>
      </c>
      <c r="D55" t="s">
        <v>2</v>
      </c>
      <c r="E55" s="49">
        <v>100808.26</v>
      </c>
      <c r="F55" s="49">
        <v>121978</v>
      </c>
      <c r="K55" s="35">
        <v>1</v>
      </c>
      <c r="L55" t="s">
        <v>256</v>
      </c>
      <c r="M55" s="53">
        <v>100808.26</v>
      </c>
      <c r="N55" s="53">
        <v>121978</v>
      </c>
      <c r="O55" s="64" t="s">
        <v>257</v>
      </c>
      <c r="P55" s="64" t="s">
        <v>43</v>
      </c>
    </row>
    <row r="56" spans="1:16" ht="30" customHeight="1">
      <c r="A56" t="s">
        <v>258</v>
      </c>
      <c r="B56" t="s">
        <v>51</v>
      </c>
      <c r="C56" t="s">
        <v>46</v>
      </c>
      <c r="D56" t="s">
        <v>2</v>
      </c>
      <c r="E56" s="49">
        <v>196.84</v>
      </c>
      <c r="F56" s="49">
        <v>238.18</v>
      </c>
      <c r="K56" s="35">
        <v>1</v>
      </c>
      <c r="L56" t="s">
        <v>52</v>
      </c>
      <c r="M56" s="53">
        <v>196.84</v>
      </c>
      <c r="N56" s="53">
        <v>238.18</v>
      </c>
      <c r="O56" s="64" t="s">
        <v>135</v>
      </c>
      <c r="P56" s="64" t="s">
        <v>43</v>
      </c>
    </row>
    <row r="57" spans="1:16" ht="30" customHeight="1">
      <c r="A57" t="s">
        <v>259</v>
      </c>
      <c r="B57" t="s">
        <v>71</v>
      </c>
      <c r="C57" t="s">
        <v>46</v>
      </c>
      <c r="D57" t="s">
        <v>2</v>
      </c>
      <c r="E57" s="49">
        <v>99.12</v>
      </c>
      <c r="F57" s="49">
        <v>119.94</v>
      </c>
      <c r="K57" s="35">
        <v>1</v>
      </c>
      <c r="L57" t="s">
        <v>52</v>
      </c>
      <c r="M57" s="53">
        <v>99.12</v>
      </c>
      <c r="N57" s="53">
        <v>119.94</v>
      </c>
      <c r="O57" s="64" t="s">
        <v>214</v>
      </c>
      <c r="P57" s="64" t="s">
        <v>43</v>
      </c>
    </row>
    <row r="58" spans="1:16" ht="30" customHeight="1">
      <c r="A58" t="s">
        <v>260</v>
      </c>
      <c r="B58" t="s">
        <v>69</v>
      </c>
      <c r="C58" t="s">
        <v>46</v>
      </c>
      <c r="D58" t="s">
        <v>2</v>
      </c>
      <c r="E58" s="49">
        <v>217.28</v>
      </c>
      <c r="F58" s="49">
        <v>262.91000000000003</v>
      </c>
      <c r="K58" s="35">
        <v>1</v>
      </c>
      <c r="L58" t="s">
        <v>52</v>
      </c>
      <c r="M58" s="53">
        <v>217.28</v>
      </c>
      <c r="N58" s="53">
        <v>262.91000000000003</v>
      </c>
      <c r="O58" s="64" t="s">
        <v>214</v>
      </c>
      <c r="P58" s="64" t="s">
        <v>43</v>
      </c>
    </row>
    <row r="59" spans="1:16" ht="30" customHeight="1">
      <c r="A59" t="s">
        <v>267</v>
      </c>
      <c r="B59" t="s">
        <v>268</v>
      </c>
      <c r="C59" t="s">
        <v>46</v>
      </c>
      <c r="D59" t="s">
        <v>2</v>
      </c>
      <c r="E59" s="49">
        <v>750.02</v>
      </c>
      <c r="F59" s="49">
        <v>907.52</v>
      </c>
      <c r="K59" s="35">
        <v>1</v>
      </c>
      <c r="L59" t="s">
        <v>63</v>
      </c>
      <c r="M59" s="53">
        <v>750.02</v>
      </c>
      <c r="N59" s="53">
        <v>907.52</v>
      </c>
      <c r="O59" s="64" t="s">
        <v>132</v>
      </c>
      <c r="P59" s="64" t="s">
        <v>43</v>
      </c>
    </row>
    <row r="60" spans="1:16" ht="30" customHeight="1">
      <c r="A60" t="s">
        <v>271</v>
      </c>
      <c r="B60" t="s">
        <v>55</v>
      </c>
      <c r="C60" t="s">
        <v>46</v>
      </c>
      <c r="D60" t="s">
        <v>2</v>
      </c>
      <c r="E60" s="49">
        <v>530</v>
      </c>
      <c r="F60" s="49">
        <v>641.29999999999995</v>
      </c>
      <c r="K60" s="35">
        <v>1</v>
      </c>
      <c r="L60" t="s">
        <v>54</v>
      </c>
      <c r="M60" s="53">
        <v>530</v>
      </c>
      <c r="N60" s="53">
        <v>641.29999999999995</v>
      </c>
      <c r="O60" s="64" t="s">
        <v>135</v>
      </c>
      <c r="P60" s="64" t="s">
        <v>43</v>
      </c>
    </row>
    <row r="61" spans="1:16" ht="30" customHeight="1">
      <c r="A61" t="s">
        <v>271</v>
      </c>
      <c r="B61" t="s">
        <v>55</v>
      </c>
      <c r="C61" t="s">
        <v>46</v>
      </c>
      <c r="D61" t="s">
        <v>2</v>
      </c>
      <c r="E61" s="49">
        <v>495.6</v>
      </c>
      <c r="F61" s="49">
        <v>599.67999999999995</v>
      </c>
      <c r="K61" s="35">
        <v>1</v>
      </c>
      <c r="L61" t="s">
        <v>52</v>
      </c>
      <c r="M61" s="53">
        <v>495.6</v>
      </c>
      <c r="N61" s="53">
        <v>599.67999999999995</v>
      </c>
      <c r="O61" s="64" t="s">
        <v>135</v>
      </c>
      <c r="P61" s="64" t="s">
        <v>43</v>
      </c>
    </row>
    <row r="62" spans="1:16" ht="30" customHeight="1">
      <c r="A62" t="s">
        <v>272</v>
      </c>
      <c r="B62" t="s">
        <v>55</v>
      </c>
      <c r="C62" t="s">
        <v>46</v>
      </c>
      <c r="D62" t="s">
        <v>2</v>
      </c>
      <c r="E62" s="49">
        <v>246.12</v>
      </c>
      <c r="F62" s="49">
        <v>297.81</v>
      </c>
      <c r="K62" s="35">
        <v>1</v>
      </c>
      <c r="L62" t="s">
        <v>52</v>
      </c>
      <c r="M62" s="53">
        <v>246.12</v>
      </c>
      <c r="N62" s="53">
        <v>297.81</v>
      </c>
      <c r="O62" s="64" t="s">
        <v>135</v>
      </c>
      <c r="P62" s="64" t="s">
        <v>43</v>
      </c>
    </row>
    <row r="63" spans="1:16" ht="30" customHeight="1">
      <c r="A63" t="s">
        <v>272</v>
      </c>
      <c r="B63" t="s">
        <v>55</v>
      </c>
      <c r="C63" t="s">
        <v>46</v>
      </c>
      <c r="D63" t="s">
        <v>2</v>
      </c>
      <c r="E63" s="49">
        <v>276.83999999999997</v>
      </c>
      <c r="F63" s="49">
        <v>334.98</v>
      </c>
      <c r="K63" s="35">
        <v>1</v>
      </c>
      <c r="L63" t="s">
        <v>52</v>
      </c>
      <c r="M63" s="53">
        <v>276.83999999999997</v>
      </c>
      <c r="N63" s="53">
        <v>334.98</v>
      </c>
      <c r="O63" s="64" t="s">
        <v>135</v>
      </c>
      <c r="P63" s="64" t="s">
        <v>43</v>
      </c>
    </row>
    <row r="64" spans="1:16" ht="30" customHeight="1">
      <c r="A64" t="s">
        <v>272</v>
      </c>
      <c r="B64" t="s">
        <v>55</v>
      </c>
      <c r="C64" t="s">
        <v>46</v>
      </c>
      <c r="D64" t="s">
        <v>2</v>
      </c>
      <c r="E64" s="49">
        <v>685</v>
      </c>
      <c r="F64" s="49">
        <v>828.85</v>
      </c>
      <c r="K64" s="35">
        <v>1</v>
      </c>
      <c r="L64" t="s">
        <v>54</v>
      </c>
      <c r="M64" s="53">
        <v>685</v>
      </c>
      <c r="N64" s="53">
        <v>828.85</v>
      </c>
      <c r="O64" s="64" t="s">
        <v>135</v>
      </c>
      <c r="P64" s="64" t="s">
        <v>43</v>
      </c>
    </row>
    <row r="65" spans="1:16" ht="30" customHeight="1">
      <c r="A65" t="s">
        <v>273</v>
      </c>
      <c r="B65" t="s">
        <v>51</v>
      </c>
      <c r="C65" t="s">
        <v>46</v>
      </c>
      <c r="D65" t="s">
        <v>2</v>
      </c>
      <c r="E65" s="49">
        <v>196.84</v>
      </c>
      <c r="F65" s="49">
        <v>238.18</v>
      </c>
      <c r="K65" s="35">
        <v>1</v>
      </c>
      <c r="L65" t="s">
        <v>52</v>
      </c>
      <c r="M65" s="53">
        <v>196.84</v>
      </c>
      <c r="N65" s="53">
        <v>238.18</v>
      </c>
      <c r="O65" s="64" t="s">
        <v>214</v>
      </c>
      <c r="P65" s="64" t="s">
        <v>43</v>
      </c>
    </row>
    <row r="66" spans="1:16" ht="30" customHeight="1">
      <c r="A66" t="s">
        <v>274</v>
      </c>
      <c r="B66" t="s">
        <v>275</v>
      </c>
      <c r="C66" t="s">
        <v>46</v>
      </c>
      <c r="D66" t="s">
        <v>2</v>
      </c>
      <c r="E66" s="49">
        <v>1393</v>
      </c>
      <c r="F66" s="49">
        <v>1685.53</v>
      </c>
      <c r="K66" s="35">
        <v>1</v>
      </c>
      <c r="L66" t="s">
        <v>54</v>
      </c>
      <c r="M66" s="53">
        <v>1393</v>
      </c>
      <c r="N66" s="53">
        <v>1685.53</v>
      </c>
      <c r="O66" s="64" t="s">
        <v>276</v>
      </c>
      <c r="P66" s="64" t="s">
        <v>43</v>
      </c>
    </row>
    <row r="67" spans="1:16" ht="30" customHeight="1">
      <c r="A67" t="s">
        <v>274</v>
      </c>
      <c r="B67" t="s">
        <v>275</v>
      </c>
      <c r="C67" t="s">
        <v>46</v>
      </c>
      <c r="D67" t="s">
        <v>2</v>
      </c>
      <c r="E67" s="49">
        <v>797.47</v>
      </c>
      <c r="F67" s="49">
        <v>964.94</v>
      </c>
      <c r="K67" s="35">
        <v>1</v>
      </c>
      <c r="L67" t="s">
        <v>52</v>
      </c>
      <c r="M67" s="53">
        <v>797.47</v>
      </c>
      <c r="N67" s="53">
        <v>964.94</v>
      </c>
      <c r="O67" s="64" t="s">
        <v>276</v>
      </c>
      <c r="P67" s="64" t="s">
        <v>43</v>
      </c>
    </row>
    <row r="68" spans="1:16" ht="30" customHeight="1">
      <c r="A68" t="s">
        <v>284</v>
      </c>
      <c r="B68" t="s">
        <v>285</v>
      </c>
      <c r="C68" t="s">
        <v>46</v>
      </c>
      <c r="D68" t="s">
        <v>2</v>
      </c>
      <c r="E68" s="49">
        <v>570.45000000000005</v>
      </c>
      <c r="F68" s="49">
        <v>690.24</v>
      </c>
      <c r="K68" s="35">
        <v>1</v>
      </c>
      <c r="L68" t="s">
        <v>63</v>
      </c>
      <c r="M68" s="53">
        <v>570.45000000000005</v>
      </c>
      <c r="N68" s="53">
        <v>690.24</v>
      </c>
      <c r="O68" s="64" t="s">
        <v>214</v>
      </c>
      <c r="P68" s="64" t="s">
        <v>43</v>
      </c>
    </row>
    <row r="69" spans="1:16" ht="30" customHeight="1">
      <c r="A69" t="s">
        <v>288</v>
      </c>
      <c r="B69" t="s">
        <v>51</v>
      </c>
      <c r="C69" t="s">
        <v>46</v>
      </c>
      <c r="D69" t="s">
        <v>2</v>
      </c>
      <c r="E69" s="49">
        <v>196.84</v>
      </c>
      <c r="F69" s="49">
        <v>238.18</v>
      </c>
      <c r="K69" s="35">
        <v>1</v>
      </c>
      <c r="L69" t="s">
        <v>52</v>
      </c>
      <c r="M69" s="53">
        <v>196.84</v>
      </c>
      <c r="N69" s="53">
        <v>238.18</v>
      </c>
      <c r="O69" s="64" t="s">
        <v>135</v>
      </c>
      <c r="P69" s="64" t="s">
        <v>43</v>
      </c>
    </row>
    <row r="70" spans="1:16" ht="30" customHeight="1">
      <c r="A70" t="s">
        <v>302</v>
      </c>
      <c r="B70" t="s">
        <v>303</v>
      </c>
      <c r="C70" t="s">
        <v>46</v>
      </c>
      <c r="D70" t="s">
        <v>2</v>
      </c>
      <c r="E70" s="49">
        <v>349.51</v>
      </c>
      <c r="F70" s="49">
        <v>422.91</v>
      </c>
      <c r="K70" s="35">
        <v>1</v>
      </c>
      <c r="L70" t="s">
        <v>56</v>
      </c>
      <c r="M70" s="53">
        <v>349.51</v>
      </c>
      <c r="N70" s="53">
        <v>422.91</v>
      </c>
      <c r="O70" s="64" t="s">
        <v>135</v>
      </c>
      <c r="P70" s="64" t="s">
        <v>43</v>
      </c>
    </row>
    <row r="71" spans="1:16" ht="30" customHeight="1">
      <c r="A71" t="s">
        <v>307</v>
      </c>
      <c r="B71" t="s">
        <v>55</v>
      </c>
      <c r="C71" t="s">
        <v>46</v>
      </c>
      <c r="D71" t="s">
        <v>2</v>
      </c>
      <c r="E71" s="49">
        <v>318</v>
      </c>
      <c r="F71" s="49">
        <v>384.78</v>
      </c>
      <c r="K71" s="35">
        <v>1</v>
      </c>
      <c r="L71" t="s">
        <v>54</v>
      </c>
      <c r="M71" s="53">
        <v>318</v>
      </c>
      <c r="N71" s="53">
        <v>384.78</v>
      </c>
      <c r="O71" s="64" t="s">
        <v>276</v>
      </c>
      <c r="P71" s="64" t="s">
        <v>43</v>
      </c>
    </row>
    <row r="72" spans="1:16" ht="30" customHeight="1">
      <c r="A72" t="s">
        <v>307</v>
      </c>
      <c r="B72" t="s">
        <v>55</v>
      </c>
      <c r="C72" t="s">
        <v>46</v>
      </c>
      <c r="D72" t="s">
        <v>2</v>
      </c>
      <c r="E72" s="49">
        <v>564.48</v>
      </c>
      <c r="F72" s="49">
        <v>683.02</v>
      </c>
      <c r="K72" s="35">
        <v>1</v>
      </c>
      <c r="L72" t="s">
        <v>52</v>
      </c>
      <c r="M72" s="53">
        <v>564.48</v>
      </c>
      <c r="N72" s="53">
        <v>683.02</v>
      </c>
      <c r="O72" s="64" t="s">
        <v>276</v>
      </c>
      <c r="P72" s="64" t="s">
        <v>43</v>
      </c>
    </row>
    <row r="73" spans="1:16" ht="30" customHeight="1">
      <c r="A73" t="s">
        <v>320</v>
      </c>
      <c r="B73" t="s">
        <v>51</v>
      </c>
      <c r="C73" t="s">
        <v>46</v>
      </c>
      <c r="D73" t="s">
        <v>2</v>
      </c>
      <c r="E73" s="49">
        <v>196.84</v>
      </c>
      <c r="F73" s="49">
        <v>238.18</v>
      </c>
      <c r="K73" s="35">
        <v>1</v>
      </c>
      <c r="L73" t="s">
        <v>52</v>
      </c>
      <c r="M73" s="53">
        <v>196.84</v>
      </c>
      <c r="N73" s="53">
        <v>238.18</v>
      </c>
      <c r="O73" s="64" t="s">
        <v>276</v>
      </c>
      <c r="P73" s="64" t="s">
        <v>43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12.85546875" customWidth="1"/>
    <col min="9" max="9" width="14.7109375" customWidth="1"/>
    <col min="10" max="10" width="20.7109375" customWidth="1"/>
    <col min="11" max="11" width="20.7109375" bestFit="1" customWidth="1"/>
    <col min="12" max="12" width="17.42578125" customWidth="1"/>
    <col min="13" max="13" width="18.85546875" customWidth="1"/>
    <col min="14" max="14" width="24" customWidth="1"/>
    <col min="15" max="15" width="18.140625" customWidth="1"/>
    <col min="16" max="16" width="14" customWidth="1"/>
  </cols>
  <sheetData>
    <row r="1" spans="1:16" ht="18.75">
      <c r="A1" s="69" t="s">
        <v>83</v>
      </c>
      <c r="B1" s="69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20.7109375" style="49" bestFit="1" customWidth="1"/>
    <col min="8" max="8" width="21.42578125" style="49" bestFit="1" customWidth="1"/>
    <col min="9" max="9" width="19.28515625" customWidth="1"/>
  </cols>
  <sheetData>
    <row r="1" spans="1:9" ht="18.75">
      <c r="A1" s="69" t="s">
        <v>84</v>
      </c>
      <c r="B1" s="69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50" t="s">
        <v>29</v>
      </c>
      <c r="H7" s="50" t="s">
        <v>30</v>
      </c>
      <c r="I7" s="2" t="s">
        <v>31</v>
      </c>
    </row>
    <row r="8" spans="1:9" ht="30" customHeight="1">
      <c r="A8" s="1"/>
      <c r="B8" s="1"/>
      <c r="C8" s="1"/>
      <c r="D8" s="1"/>
      <c r="E8" s="1"/>
      <c r="F8" s="1"/>
      <c r="G8" s="56"/>
      <c r="H8" s="56"/>
      <c r="I8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&amp;L&amp;"-,Negrita"RESUMEN TRIMESTRAL CONTRATOS SERVICIO DE CONTRATACIÓN 1/T/2019</oddHeader>
    <oddFooter>&amp;RPág.: &amp;P   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topLeftCell="A5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92.28515625" style="17" customWidth="1"/>
    <col min="3" max="3" width="19.28515625" style="55" customWidth="1"/>
    <col min="4" max="4" width="21.5703125" bestFit="1" customWidth="1"/>
    <col min="5" max="5" width="21.28515625" customWidth="1"/>
    <col min="6" max="6" width="21.28515625" style="17" customWidth="1"/>
    <col min="7" max="7" width="20.7109375" style="53" bestFit="1" customWidth="1"/>
    <col min="8" max="8" width="20.5703125" style="53" bestFit="1" customWidth="1"/>
    <col min="9" max="9" width="14.5703125" customWidth="1"/>
  </cols>
  <sheetData>
    <row r="1" spans="1:9" ht="18.75">
      <c r="A1" s="69" t="s">
        <v>85</v>
      </c>
      <c r="B1" s="69"/>
    </row>
    <row r="7" spans="1:9" s="2" customFormat="1" ht="30" customHeight="1">
      <c r="A7" s="2" t="s">
        <v>0</v>
      </c>
      <c r="B7" s="2" t="s">
        <v>1</v>
      </c>
      <c r="C7" s="1" t="s">
        <v>5</v>
      </c>
      <c r="D7" s="2" t="s">
        <v>28</v>
      </c>
      <c r="E7" s="2" t="s">
        <v>6</v>
      </c>
      <c r="F7" s="2" t="s">
        <v>4</v>
      </c>
      <c r="G7" s="54" t="s">
        <v>32</v>
      </c>
      <c r="H7" s="54" t="s">
        <v>33</v>
      </c>
      <c r="I7" s="2" t="s">
        <v>34</v>
      </c>
    </row>
    <row r="8" spans="1:9" ht="30" customHeight="1">
      <c r="A8" s="18" t="s">
        <v>330</v>
      </c>
      <c r="B8" s="1" t="s">
        <v>331</v>
      </c>
      <c r="C8" s="18" t="s">
        <v>61</v>
      </c>
      <c r="D8" s="18" t="s">
        <v>332</v>
      </c>
      <c r="E8" s="18" t="s">
        <v>3</v>
      </c>
      <c r="F8" s="1" t="s">
        <v>333</v>
      </c>
      <c r="G8" s="51">
        <v>9600</v>
      </c>
      <c r="H8" s="51">
        <v>11616</v>
      </c>
      <c r="I8" s="18" t="s">
        <v>334</v>
      </c>
    </row>
    <row r="9" spans="1:9" ht="48" customHeight="1">
      <c r="A9" s="18" t="s">
        <v>335</v>
      </c>
      <c r="B9" s="1" t="s">
        <v>336</v>
      </c>
      <c r="C9" s="18" t="s">
        <v>61</v>
      </c>
      <c r="D9" s="18" t="s">
        <v>337</v>
      </c>
      <c r="E9" s="18" t="s">
        <v>3</v>
      </c>
      <c r="F9" s="1" t="s">
        <v>338</v>
      </c>
      <c r="G9" s="51">
        <v>15580</v>
      </c>
      <c r="H9" s="51">
        <v>18851.8</v>
      </c>
      <c r="I9" s="18" t="s">
        <v>334</v>
      </c>
    </row>
    <row r="10" spans="1:9" ht="48" customHeight="1">
      <c r="A10" s="18" t="s">
        <v>339</v>
      </c>
      <c r="B10" s="1" t="s">
        <v>340</v>
      </c>
      <c r="C10" s="18" t="s">
        <v>61</v>
      </c>
      <c r="D10" s="18" t="s">
        <v>341</v>
      </c>
      <c r="E10" s="18" t="s">
        <v>3</v>
      </c>
      <c r="F10" s="1" t="s">
        <v>342</v>
      </c>
      <c r="G10" s="51">
        <v>61983.47</v>
      </c>
      <c r="H10" s="51">
        <v>75000</v>
      </c>
      <c r="I10" s="18" t="s">
        <v>343</v>
      </c>
    </row>
    <row r="11" spans="1:9" ht="30" customHeight="1">
      <c r="A11" s="18" t="s">
        <v>344</v>
      </c>
      <c r="B11" s="1" t="s">
        <v>345</v>
      </c>
      <c r="C11" s="18" t="s">
        <v>61</v>
      </c>
      <c r="D11" s="18" t="s">
        <v>346</v>
      </c>
      <c r="E11" s="18" t="s">
        <v>3</v>
      </c>
      <c r="F11" s="1" t="s">
        <v>347</v>
      </c>
      <c r="G11" s="51">
        <v>9000</v>
      </c>
      <c r="H11" s="51">
        <v>10890</v>
      </c>
      <c r="I11" s="18" t="s">
        <v>348</v>
      </c>
    </row>
    <row r="12" spans="1:9" ht="30" customHeight="1">
      <c r="A12" s="18" t="s">
        <v>349</v>
      </c>
      <c r="B12" s="1" t="s">
        <v>350</v>
      </c>
      <c r="C12" s="18" t="s">
        <v>61</v>
      </c>
      <c r="D12" s="18" t="s">
        <v>351</v>
      </c>
      <c r="E12" s="18" t="s">
        <v>3</v>
      </c>
      <c r="F12" s="1" t="s">
        <v>352</v>
      </c>
      <c r="G12" s="51">
        <v>19458.169999999998</v>
      </c>
      <c r="H12" s="51">
        <v>23544.39</v>
      </c>
      <c r="I12" s="18" t="s">
        <v>353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14.28515625" customWidth="1"/>
    <col min="8" max="8" width="20.5703125" bestFit="1" customWidth="1"/>
    <col min="9" max="9" width="17.42578125" customWidth="1"/>
  </cols>
  <sheetData>
    <row r="1" spans="1:9" ht="18.75">
      <c r="A1" s="69" t="s">
        <v>86</v>
      </c>
      <c r="B1" s="69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32</v>
      </c>
      <c r="H7" s="2" t="s">
        <v>33</v>
      </c>
      <c r="I7" s="2" t="s">
        <v>34</v>
      </c>
    </row>
    <row r="8" spans="1:9" ht="30" customHeight="1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20.7109375" customWidth="1"/>
    <col min="2" max="2" width="86.7109375" customWidth="1"/>
    <col min="3" max="3" width="22" customWidth="1"/>
    <col min="4" max="4" width="21.5703125" bestFit="1" customWidth="1"/>
    <col min="5" max="6" width="21.28515625" customWidth="1"/>
    <col min="7" max="7" width="20.7109375" bestFit="1" customWidth="1"/>
    <col min="8" max="8" width="20.5703125" bestFit="1" customWidth="1"/>
    <col min="9" max="9" width="17.42578125" customWidth="1"/>
  </cols>
  <sheetData>
    <row r="1" spans="1:9" ht="18.75">
      <c r="A1" s="69" t="s">
        <v>88</v>
      </c>
      <c r="B1" s="69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35</v>
      </c>
      <c r="H7" s="2" t="s">
        <v>36</v>
      </c>
      <c r="I7" s="2" t="s">
        <v>37</v>
      </c>
    </row>
    <row r="8" spans="1:9" ht="30" customHeight="1">
      <c r="A8" s="1"/>
      <c r="B8" s="1"/>
      <c r="C8" s="2"/>
      <c r="D8" s="2"/>
      <c r="E8" s="3"/>
      <c r="F8" s="3"/>
      <c r="G8" s="15"/>
      <c r="H8" s="15"/>
      <c r="I8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18" bestFit="1" customWidth="1"/>
    <col min="2" max="2" width="86.7109375" customWidth="1"/>
    <col min="3" max="3" width="22" customWidth="1"/>
    <col min="4" max="4" width="21.5703125" bestFit="1" customWidth="1"/>
    <col min="5" max="5" width="21.7109375" style="17" customWidth="1"/>
    <col min="6" max="6" width="22.85546875" style="17" customWidth="1"/>
    <col min="7" max="7" width="18.5703125" style="18" bestFit="1" customWidth="1"/>
  </cols>
  <sheetData>
    <row r="1" spans="1:7" ht="18.75">
      <c r="A1" s="69" t="s">
        <v>87</v>
      </c>
      <c r="B1" s="69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38</v>
      </c>
    </row>
    <row r="8" spans="1:7">
      <c r="A8" s="1"/>
      <c r="B8" s="1"/>
      <c r="C8" s="2"/>
      <c r="D8" s="2"/>
      <c r="E8" s="3"/>
      <c r="F8" s="3"/>
      <c r="G8" s="4"/>
    </row>
    <row r="9" spans="1:7">
      <c r="A9" s="1"/>
      <c r="B9" s="1"/>
      <c r="C9" s="2"/>
      <c r="D9" s="2"/>
      <c r="E9" s="3"/>
      <c r="F9" s="3"/>
      <c r="G9" s="4"/>
    </row>
    <row r="10" spans="1:7">
      <c r="A10" s="1"/>
      <c r="B10" s="1"/>
      <c r="C10" s="2"/>
      <c r="D10" s="2"/>
      <c r="E10" s="3"/>
      <c r="F10" s="3"/>
      <c r="G10" s="4"/>
    </row>
    <row r="11" spans="1:7">
      <c r="A11" s="1"/>
      <c r="B11" s="1"/>
      <c r="C11" s="2"/>
      <c r="D11" s="2"/>
      <c r="E11" s="3"/>
      <c r="F11" s="3"/>
      <c r="G11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91" fitToHeight="0" orientation="landscape" r:id="rId1"/>
  <headerFooter>
    <oddHeader>&amp;L&amp;"-,Negrita"RESUMEN TRIMESTRAL CONTRATOS SERVICIO DE CONTRATACIÓN  1/T/2019</oddHeader>
    <oddFooter>&amp;RPág.: &amp;P  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ContratosAdjudicados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ContratosAdjudicados!Títulos_a_imprimir</vt:lpstr>
    </vt:vector>
  </TitlesOfParts>
  <Company>diputacion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AVARIA PALMA - MARÍA TERESA</dc:creator>
  <cp:lastModifiedBy>AVARIA PALMA - MARÍA TERESA</cp:lastModifiedBy>
  <cp:lastPrinted>2019-04-18T10:37:01Z</cp:lastPrinted>
  <dcterms:created xsi:type="dcterms:W3CDTF">2015-09-14T06:29:04Z</dcterms:created>
  <dcterms:modified xsi:type="dcterms:W3CDTF">2019-04-18T10:45:02Z</dcterms:modified>
</cp:coreProperties>
</file>