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/Users/eugenio/Desktop/"/>
    </mc:Choice>
  </mc:AlternateContent>
  <xr:revisionPtr revIDLastSave="0" documentId="8_{B29233C2-88B9-AA43-9E91-40651DA6AC4B}" xr6:coauthVersionLast="45" xr6:coauthVersionMax="45" xr10:uidLastSave="{00000000-0000-0000-0000-000000000000}"/>
  <bookViews>
    <workbookView xWindow="0" yWindow="0" windowWidth="25160" windowHeight="15400" firstSheet="8" activeTab="14" xr2:uid="{00000000-000D-0000-FFFF-FFFF00000000}"/>
  </bookViews>
  <sheets>
    <sheet name="ContratosAdjudicados" sheetId="2" r:id="rId1"/>
    <sheet name="2. Contratos Menores" sheetId="5" r:id="rId2"/>
    <sheet name="3. Acuerdo Marco" sheetId="23" r:id="rId3"/>
    <sheet name="4. Desist. Renuncias" sheetId="6" r:id="rId4"/>
    <sheet name="5. Modificaciones" sheetId="7" r:id="rId5"/>
    <sheet name="6. Prórrogas" sheetId="9" r:id="rId6"/>
    <sheet name="7. Prórroga y Revisión" sheetId="17" r:id="rId7"/>
    <sheet name="8. Revisión de precios" sheetId="10" r:id="rId8"/>
    <sheet name="9. Resolución de contrato" sheetId="11" r:id="rId9"/>
    <sheet name="10. Cesión de contrato" sheetId="12" r:id="rId10"/>
    <sheet name="11. Desiertos" sheetId="14" r:id="rId11"/>
    <sheet name="12. Nulidades" sheetId="15" r:id="rId12"/>
    <sheet name="13. Medios Propios" sheetId="16" r:id="rId13"/>
    <sheet name="14. Comparativa" sheetId="22" r:id="rId14"/>
    <sheet name="15. Prohibiciones" sheetId="21" r:id="rId15"/>
  </sheets>
  <definedNames>
    <definedName name="_xlnm.Print_Titles" localSheetId="14">'15. Prohibiciones'!$7:$7</definedName>
    <definedName name="_xlnm.Print_Titles" localSheetId="0">ContratosAdjudicados!$7:$7</definedName>
  </definedNames>
  <calcPr calcId="191029"/>
</workbook>
</file>

<file path=xl/calcChain.xml><?xml version="1.0" encoding="utf-8"?>
<calcChain xmlns="http://schemas.openxmlformats.org/spreadsheetml/2006/main">
  <c r="B15" i="22" l="1"/>
  <c r="C98" i="2" l="1"/>
  <c r="C97" i="2"/>
  <c r="C96" i="2"/>
  <c r="C93" i="2"/>
  <c r="C92" i="2"/>
  <c r="C91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C94" i="2" l="1"/>
  <c r="C95" i="2"/>
  <c r="D11" i="22" l="1"/>
  <c r="D7" i="22"/>
  <c r="C99" i="2" l="1"/>
  <c r="D99" i="2" l="1"/>
  <c r="D95" i="2"/>
  <c r="D94" i="2"/>
  <c r="D96" i="2"/>
  <c r="D92" i="2"/>
  <c r="D98" i="2"/>
  <c r="D91" i="2"/>
  <c r="D93" i="2"/>
  <c r="D97" i="2"/>
  <c r="N88" i="2" l="1"/>
  <c r="D8" i="22" l="1"/>
  <c r="D9" i="22"/>
  <c r="D10" i="22"/>
  <c r="D12" i="22"/>
  <c r="D13" i="22"/>
  <c r="D14" i="22"/>
  <c r="F7" i="22" l="1"/>
  <c r="F11" i="22"/>
  <c r="F10" i="22" l="1"/>
  <c r="F14" i="22"/>
  <c r="D15" i="22"/>
  <c r="E10" i="22" s="1"/>
  <c r="G10" i="22" s="1"/>
  <c r="F8" i="22"/>
  <c r="F12" i="22"/>
  <c r="F9" i="22"/>
  <c r="F13" i="22"/>
  <c r="E12" i="22" l="1"/>
  <c r="G12" i="22" s="1"/>
  <c r="E13" i="22"/>
  <c r="G13" i="22" s="1"/>
  <c r="E9" i="22"/>
  <c r="G9" i="22" s="1"/>
  <c r="E8" i="22"/>
  <c r="G8" i="22" s="1"/>
  <c r="E11" i="22"/>
  <c r="G11" i="22" s="1"/>
  <c r="F15" i="22"/>
  <c r="E7" i="22"/>
  <c r="G7" i="22" s="1"/>
  <c r="E14" i="22"/>
  <c r="G14" i="22" s="1"/>
</calcChain>
</file>

<file path=xl/sharedStrings.xml><?xml version="1.0" encoding="utf-8"?>
<sst xmlns="http://schemas.openxmlformats.org/spreadsheetml/2006/main" count="1994" uniqueCount="643">
  <si>
    <t>EXPEDIENTE</t>
  </si>
  <si>
    <t>OBJETO</t>
  </si>
  <si>
    <t>C - Suministros</t>
  </si>
  <si>
    <t>E - Servicios</t>
  </si>
  <si>
    <t>CONTRATISTA</t>
  </si>
  <si>
    <t>PROCEDIMIENTO ADJUDICACIÓN</t>
  </si>
  <si>
    <t>TIPO CONTRATO</t>
  </si>
  <si>
    <t>IMPORTE NETO PRESUPUESTO</t>
  </si>
  <si>
    <t>IMPORTE TOTAL PRESUPUESTO</t>
  </si>
  <si>
    <t>FECHA ADJUDICACIÓN</t>
  </si>
  <si>
    <t>PLAZO EJECUCIÓN</t>
  </si>
  <si>
    <t>IMPORTE NETO ADJUDICACIÓN</t>
  </si>
  <si>
    <t>IMPORTE TOTAL ADJUDICACIÓN</t>
  </si>
  <si>
    <t>PUBLICACIÓN DOUE</t>
  </si>
  <si>
    <t>PUBLICACIÓN BOE</t>
  </si>
  <si>
    <t>PUBLICACIÓN BOP</t>
  </si>
  <si>
    <t>PUBLICACIÓN PERFIL CONTRATANTE</t>
  </si>
  <si>
    <t>LICITADORES PARTICIPANTES</t>
  </si>
  <si>
    <t>PROCEDIMIENTO</t>
  </si>
  <si>
    <t>IMPORTE TOTAL</t>
  </si>
  <si>
    <t>%</t>
  </si>
  <si>
    <t>ABIERTO</t>
  </si>
  <si>
    <t>RESTRINGIDO</t>
  </si>
  <si>
    <t>NEGOCIADO CON PUBLICIDAD</t>
  </si>
  <si>
    <t>NEGOCIADO SIN PUBLICIDAD</t>
  </si>
  <si>
    <t>ADQUISICIÓN CENTRALIZADA</t>
  </si>
  <si>
    <t>CONTRATO MENOR</t>
  </si>
  <si>
    <t>TOTAL</t>
  </si>
  <si>
    <t>EXPEDIENTE RELACIONADO</t>
  </si>
  <si>
    <t>IMPORTE NETO MODIFICACIÓN</t>
  </si>
  <si>
    <t>IMPORTE TOTAL MODIFICACIÓN</t>
  </si>
  <si>
    <t>FECHA MODIFICACIÓN</t>
  </si>
  <si>
    <t>IMPORTE NETO PRÓRROGA</t>
  </si>
  <si>
    <t>IMPORTE TOTAL PRÓRROGA</t>
  </si>
  <si>
    <t>FECHA PRÓRROGA</t>
  </si>
  <si>
    <t>IMPORTE NETO REVISIÓN</t>
  </si>
  <si>
    <t>IMPORTE TOTAL REVISIÓN</t>
  </si>
  <si>
    <t>FECHA REVISIÓN DE PRECIOS</t>
  </si>
  <si>
    <t>FECHA RESOLUCIÓN</t>
  </si>
  <si>
    <t>FECHA CESIÓN</t>
  </si>
  <si>
    <t>FECHA DESIERTO</t>
  </si>
  <si>
    <t>ADJUDICACIÓN DIRECTA</t>
  </si>
  <si>
    <t>COMPARATIVA IMPORTE CONTRATOS ADJUDICADOS</t>
  </si>
  <si>
    <t>PROHIBICIONES DE CONTRATAR</t>
  </si>
  <si>
    <t>Actualización a fecha:</t>
  </si>
  <si>
    <t>NIF/NIE</t>
  </si>
  <si>
    <t>Denominación Social</t>
  </si>
  <si>
    <t>Fecha del acuerdo</t>
  </si>
  <si>
    <t>Fecha inicio de la prohibición</t>
  </si>
  <si>
    <t>Fecha fin de la prohibición</t>
  </si>
  <si>
    <t>Efecto</t>
  </si>
  <si>
    <t>Autoridad</t>
  </si>
  <si>
    <t>MINISTRO DE HACIENDA Y ADMINISTRACIONES PUBLICAS</t>
  </si>
  <si>
    <t>40927203Z</t>
  </si>
  <si>
    <t>Prohibición para contratar con el sector público durante un plazo de 8 años.</t>
  </si>
  <si>
    <t>Prohibición para contratar con el sector público durante un plazo de 6 años.</t>
  </si>
  <si>
    <t>Prohibición para contratar con el sector público durante un plazo de 5 años.</t>
  </si>
  <si>
    <t>B97390595</t>
  </si>
  <si>
    <t>J M H AUTOS VALENCIA S L</t>
  </si>
  <si>
    <t>JUZGADO DE LO PENAL NUMERO DIECISIETE DE VALENCIA</t>
  </si>
  <si>
    <t>Todo el Sector Público</t>
  </si>
  <si>
    <t>B96319215</t>
  </si>
  <si>
    <t>VINATESA S L</t>
  </si>
  <si>
    <t>B15156532</t>
  </si>
  <si>
    <t>REHABILITACION INMOBILIARIA SAN ANDRES S L</t>
  </si>
  <si>
    <t>B11829975</t>
  </si>
  <si>
    <t>OBRITEJA S L</t>
  </si>
  <si>
    <t>B53515250</t>
  </si>
  <si>
    <t>MACCY'S EXPORT S L</t>
  </si>
  <si>
    <t>B97240378</t>
  </si>
  <si>
    <t>ARUMANI EUROPEA S L</t>
  </si>
  <si>
    <t>B53777108</t>
  </si>
  <si>
    <t>EXCLUSIVAS ZAZMAN S L</t>
  </si>
  <si>
    <t>B06174130</t>
  </si>
  <si>
    <t>DISCONSER S L</t>
  </si>
  <si>
    <t>AUDIENCIA PROVINCIAL DE VALENCIA SECCION CUARTA</t>
  </si>
  <si>
    <t>MINISTRO DE HACIENDA Y FUNCION PUBLICA</t>
  </si>
  <si>
    <t>B30123566</t>
  </si>
  <si>
    <t>CONSTRUCCIONES PEDRO DIAZ S L</t>
  </si>
  <si>
    <t>JUZGADO DE LO PENAL N 2 MURCIA</t>
  </si>
  <si>
    <t>B74143249</t>
  </si>
  <si>
    <t>GESTION DE SERVICIOS DEL NALON S L</t>
  </si>
  <si>
    <t>ORGANISMO AUTONOMO ESTABLECIMIENTOS REDIDENCIALES PARA ANCIANOS DE ASTURIAS (ERA)</t>
  </si>
  <si>
    <t>ORGANISMO AUTONOMO ESTABLECIMIENTOS REDIDENCIALES PARA ANCIANOS DE ASTURIAS ERA</t>
  </si>
  <si>
    <t>JUZGADO DE LO PENAL N 17 DE VALENCIA</t>
  </si>
  <si>
    <t>B21188693</t>
  </si>
  <si>
    <t>ELECTRO BAHIA S L</t>
  </si>
  <si>
    <t>B82148842</t>
  </si>
  <si>
    <t>TANIMBAR CORP S L</t>
  </si>
  <si>
    <t>B97282727</t>
  </si>
  <si>
    <t>ARNAREN S L</t>
  </si>
  <si>
    <t>B33083114</t>
  </si>
  <si>
    <t>TRANSPORTES ZAPICO SL</t>
  </si>
  <si>
    <t>AUDIENCIA PROVINCIAL SECCION N 2 DE OVIEDO</t>
  </si>
  <si>
    <t>A84567254</t>
  </si>
  <si>
    <t>SPS SEGURIDAD 2005 SA</t>
  </si>
  <si>
    <t>SERVICIO DE SALUD DEL PRINCIPADO DE ASTURIAS</t>
  </si>
  <si>
    <t>AYUNTAMIENTO DE OVIEDO Y SUS ORGANISMOS AUTONOMOS</t>
  </si>
  <si>
    <t>AYUNTAMIENTO DE OVIEDO</t>
  </si>
  <si>
    <t>CONSEJERIA DE EMPLEO, INDUSTRIA Y TURISMO DEL PRINCIPADO DE ASTURIAS</t>
  </si>
  <si>
    <t>CONSEJERIA DE EMPLEO INDUSTRIA Y TURISMO DEL PRINCIPADO DE ASTURIAS</t>
  </si>
  <si>
    <t>A50560945</t>
  </si>
  <si>
    <t>MARKETING DISEÑO Y TRADING S L</t>
  </si>
  <si>
    <t>A50774488</t>
  </si>
  <si>
    <t>EUROMOD CONFECCIONES S A</t>
  </si>
  <si>
    <t>ALEGRE ANTUÑA, ADELINA RAQUEL</t>
  </si>
  <si>
    <t>PATRONATO DEPORTIVO MUNICIPAL DE SIERO</t>
  </si>
  <si>
    <t>B82706268</t>
  </si>
  <si>
    <t>YESOS PROVENCIO SL</t>
  </si>
  <si>
    <t>B33674797</t>
  </si>
  <si>
    <t>GESTION DE PRODUCTOS INDUSTRIALES Y COMERCIO SL</t>
  </si>
  <si>
    <t>B54758834</t>
  </si>
  <si>
    <t>APARADOS NOHA S L</t>
  </si>
  <si>
    <t>AUDIENCIA PROVINCIAL ALICANTE SECCION 7 CON SEDE EN ELCHE</t>
  </si>
  <si>
    <t/>
  </si>
  <si>
    <t>A28695021</t>
  </si>
  <si>
    <t>EDHINOR S A</t>
  </si>
  <si>
    <t>Ayuntamiento de Madrid y su sector público</t>
  </si>
  <si>
    <t>DELEGADO DEL AREA DE GOBIERNO DE ECONOMIA Y HACIENDA DEL AYUNTAMIENTO DE MADRID</t>
  </si>
  <si>
    <t>B23416647</t>
  </si>
  <si>
    <t>GRUPO ESSA BALEAR S L</t>
  </si>
  <si>
    <t>B91074906</t>
  </si>
  <si>
    <t>CEFERAN S L</t>
  </si>
  <si>
    <t>B64421498</t>
  </si>
  <si>
    <t>SAI DA LI IMPORT EXPORT S L</t>
  </si>
  <si>
    <t>B61454542</t>
  </si>
  <si>
    <t>CLASIFICADOS DE EXPORTACION S L</t>
  </si>
  <si>
    <t>B53448767</t>
  </si>
  <si>
    <t>C P S SERRASCO S L</t>
  </si>
  <si>
    <t>B82578576</t>
  </si>
  <si>
    <t>PARTES INFORMATICAS S L</t>
  </si>
  <si>
    <t>F61399176</t>
  </si>
  <si>
    <t>SERVEIS DE LA CARN S COOP C L</t>
  </si>
  <si>
    <t>B92373141</t>
  </si>
  <si>
    <t>ASTRON CONSTRUCCIONES 10 S L</t>
  </si>
  <si>
    <t>A92148196</t>
  </si>
  <si>
    <t>MAGESTIC LAND S A</t>
  </si>
  <si>
    <t>B19149764</t>
  </si>
  <si>
    <t>PAS CENTENERA S L</t>
  </si>
  <si>
    <t>B96969811</t>
  </si>
  <si>
    <t>INTERVAL EQUIPAMIENTOS Y OBRAS S L</t>
  </si>
  <si>
    <t>B30758023</t>
  </si>
  <si>
    <t>CONSTRUCCIONES PAVIMENTOS Y VALLADOS S L</t>
  </si>
  <si>
    <t>DIFERENCIA</t>
  </si>
  <si>
    <t>DERIVADO ACUERDO MARCO</t>
  </si>
  <si>
    <t>Derivado acuerdo marco</t>
  </si>
  <si>
    <t>I - Privados</t>
  </si>
  <si>
    <t>Columna1</t>
  </si>
  <si>
    <t>Columna2</t>
  </si>
  <si>
    <t>Columna3</t>
  </si>
  <si>
    <t>Todo el Sector PÃºblico</t>
  </si>
  <si>
    <t>B53468518</t>
  </si>
  <si>
    <t>BOTAS YENIFHER S L</t>
  </si>
  <si>
    <t>AUDIENCIA PROVINCIAL DE ALICANTE SECCION 7 CON SEDE EN ELCHE</t>
  </si>
  <si>
    <t>B33005877</t>
  </si>
  <si>
    <t>JUAN MARTINEZ S L</t>
  </si>
  <si>
    <t>ADMINISTRACIONES PÚBLICAS</t>
  </si>
  <si>
    <t>CONSEJERIA DE DESARROLLO RURAL Y RECURSOS NATURALES DEL PRINCIPADO DE ASTURIAS</t>
  </si>
  <si>
    <t>B18612424</t>
  </si>
  <si>
    <t>PROYECTOS BASORA S L</t>
  </si>
  <si>
    <t>A33027319</t>
  </si>
  <si>
    <t>VIDRIOS E INDUSTRIAS MARTIN S A</t>
  </si>
  <si>
    <t>B73243958</t>
  </si>
  <si>
    <t>COYSA VIGUER S L</t>
  </si>
  <si>
    <t>B36367266</t>
  </si>
  <si>
    <t>XESTION URBANISTICA GALCOSTA S L</t>
  </si>
  <si>
    <t>A81896466</t>
  </si>
  <si>
    <t>FUNAI INTERNATIONAL EUROPE SPAIN S A</t>
  </si>
  <si>
    <t>ADQUISICIÓN DE UNA SILLA (ACUERDO MARCO)</t>
  </si>
  <si>
    <t>Impacto Valencia S.L. (Integral)</t>
  </si>
  <si>
    <t>Abierto ordinario</t>
  </si>
  <si>
    <t>Negociado sin publicidad</t>
  </si>
  <si>
    <t>Adjudicación directa</t>
  </si>
  <si>
    <t>Pallardo, S.A.</t>
  </si>
  <si>
    <t>ADQUISICIÓN DIVERSO MOBILIARIO (ACUERDO MARCO)</t>
  </si>
  <si>
    <t>DISEÑOS MEDI SL</t>
  </si>
  <si>
    <t>ANTONIO MARTINEZ GALLEGO</t>
  </si>
  <si>
    <t>Imprenta Papeleria Ramirez, S.L.</t>
  </si>
  <si>
    <t>Alepuz S.L.</t>
  </si>
  <si>
    <t>INFORPRODUCTS SL</t>
  </si>
  <si>
    <t>Prórroga</t>
  </si>
  <si>
    <t>A - Obras</t>
  </si>
  <si>
    <t>ADJUDICACIÓN CENTRALIZADA</t>
  </si>
  <si>
    <t>06/03/18</t>
  </si>
  <si>
    <t>25/07/18</t>
  </si>
  <si>
    <t>Office Depot,S.L</t>
  </si>
  <si>
    <t>ADQUISICIÓN VESTUARIO LABORAL Y EQUIPOS DE PROTECCIÓN INDIVIDUAL (EPI) CALZADO Y COMPLEMENTOS LOTE III DERIVADO ACUERDO MARCO EXPTE. 172/16/PS</t>
  </si>
  <si>
    <t>Metalco S.A.</t>
  </si>
  <si>
    <t>ADQUISICIÓN DE 2 SILLAS (ACUERDO MARCO)</t>
  </si>
  <si>
    <t>ACIERTOS VALENCIA, SA</t>
  </si>
  <si>
    <t>Adjudicación centralizada</t>
  </si>
  <si>
    <t>HP PRINTING AND COMPUTING SOLUTIONS SLU</t>
  </si>
  <si>
    <t>ADQUISICIÓN DIVERSOS SUMINISTROS</t>
  </si>
  <si>
    <t>Suscripciones</t>
  </si>
  <si>
    <t>ADQUISICIÓN MATERIAL DE OFICINA NO INVENTARIABLE</t>
  </si>
  <si>
    <t>A47355672</t>
  </si>
  <si>
    <t>PARQUEOLID PROMOCIONES S A</t>
  </si>
  <si>
    <t>MORENO OTERO,  GREGORIO</t>
  </si>
  <si>
    <t>MURCIA LOPEZ,  DIEGO</t>
  </si>
  <si>
    <t>USACH PEREZ,  DANIEL SALVADOR</t>
  </si>
  <si>
    <t>SCARIATO MARTINEZ,  BEATRIZ IVONNE</t>
  </si>
  <si>
    <t xml:space="preserve">Prohibición para contratar con el sector público durante un plazo de 6 años. </t>
  </si>
  <si>
    <t>RELUCIO CASTELLANOS,  FLORENTINO</t>
  </si>
  <si>
    <t xml:space="preserve">Prohibición para contratar con el sector público durante un plazo de 5 años. </t>
  </si>
  <si>
    <t>MEGINO GARCIA,  JOSE ANTONIO</t>
  </si>
  <si>
    <t xml:space="preserve">Prohibición para contratar con el sector público durante un plazo de 7 años. </t>
  </si>
  <si>
    <t>LOPEZ GARCIA,  JACINTO</t>
  </si>
  <si>
    <t>ALBIACH GALAN,  MIGUEL</t>
  </si>
  <si>
    <t>MORALEDA VILA,  FEDERICO</t>
  </si>
  <si>
    <t>ESPADAFOR LLOBERA,  EULOGIO</t>
  </si>
  <si>
    <t xml:space="preserve">Prohibición para contratar con el sector público durante un plazo de 8 años. </t>
  </si>
  <si>
    <t>IZQUIERDO JABEGA,  JOSE JULIAN</t>
  </si>
  <si>
    <t>POLICARPIO TORRES,  JOSE</t>
  </si>
  <si>
    <t>ALVAREZ SUAREZ,  MARIA PILAR</t>
  </si>
  <si>
    <t>HERRAEZ GARCIA,  MANUEL</t>
  </si>
  <si>
    <t>PETRUS LABAYEN,  GABRIEL IGNACIO</t>
  </si>
  <si>
    <t>JIMENEZ ROMAN,  JOSE</t>
  </si>
  <si>
    <t>MORA OLIVELLA,  EUGENIO</t>
  </si>
  <si>
    <t>URIACH ROGENT,  CARMEN</t>
  </si>
  <si>
    <t>EGEA ABELLAN,  BASILIO</t>
  </si>
  <si>
    <t>ESCOLANO MERI,  VICENTE</t>
  </si>
  <si>
    <t>SANSANO MEDINA,  MIGUEL ANGEL</t>
  </si>
  <si>
    <t>GARUZ LATORRE,  FRANCISCO</t>
  </si>
  <si>
    <t>ROIG ALFONSO,  AMPARO</t>
  </si>
  <si>
    <t>LOPEZ VIÑUELA,  ANGEL</t>
  </si>
  <si>
    <t>ENCARNADO CAMPANON,  JOSE MANUEL</t>
  </si>
  <si>
    <t>LIEN,  CHENG</t>
  </si>
  <si>
    <t>AMENGUAL ALOY,  DAMIAN</t>
  </si>
  <si>
    <t>GALVEZ DIAZ,  JUAN FRANCISCO</t>
  </si>
  <si>
    <t>CALLADO BARRIOS,  MANUEL</t>
  </si>
  <si>
    <t>B43001163</t>
  </si>
  <si>
    <t>VINOS PADRO S L</t>
  </si>
  <si>
    <t>PT510374670</t>
  </si>
  <si>
    <t>MERITO MARAVILHA LDA</t>
  </si>
  <si>
    <t>B35910983</t>
  </si>
  <si>
    <t>ALTOTEIDE TELECOM S L</t>
  </si>
  <si>
    <t>B97489355</t>
  </si>
  <si>
    <t>RECOLECTORES DE NARANJAS 2004 S L</t>
  </si>
  <si>
    <t>B38812004</t>
  </si>
  <si>
    <t>BULMA INVEST S L</t>
  </si>
  <si>
    <t>B99053365</t>
  </si>
  <si>
    <t>CORPORALIA INTERNACIONAL 21 S L</t>
  </si>
  <si>
    <t>B83580431</t>
  </si>
  <si>
    <t>PROYECTOS E INVERSIONES INTRAX S L</t>
  </si>
  <si>
    <t>A60681749</t>
  </si>
  <si>
    <t>BERATER S A</t>
  </si>
  <si>
    <t>A61478905</t>
  </si>
  <si>
    <t>REACTIVADOS EMPRESARIALES S A</t>
  </si>
  <si>
    <t>B41980749</t>
  </si>
  <si>
    <t>HFB3 CONTROL INTEGRAL S L</t>
  </si>
  <si>
    <t>B06349716</t>
  </si>
  <si>
    <t>PROYECTOS INMOBILIARIOS CASER S L</t>
  </si>
  <si>
    <t>B61073128</t>
  </si>
  <si>
    <t>AVALESCA S L</t>
  </si>
  <si>
    <t>B11816477</t>
  </si>
  <si>
    <t>GRUPO 12 DE VIGILANCIA Y PROTECCION S L</t>
  </si>
  <si>
    <t>B92047869</t>
  </si>
  <si>
    <t>ENCOFRADOS Y ESTRUCTURA MELLI S L</t>
  </si>
  <si>
    <t>MESSI CUCCITTINI,  LIONEL ANDRES</t>
  </si>
  <si>
    <t>B07736820</t>
  </si>
  <si>
    <t>CARIVA-IMPORT-EXPORT S L</t>
  </si>
  <si>
    <t>B91122705</t>
  </si>
  <si>
    <t>TORGAR 2001 SL</t>
  </si>
  <si>
    <t>B92287549</t>
  </si>
  <si>
    <t>FARINATE 2001 S L</t>
  </si>
  <si>
    <t>B62339668</t>
  </si>
  <si>
    <t>DOC LLUR 2000 S L</t>
  </si>
  <si>
    <t>A29110988</t>
  </si>
  <si>
    <t>BULL BALLEY PROMOTIONS S A</t>
  </si>
  <si>
    <t>B30519540</t>
  </si>
  <si>
    <t>CONSTRUCCIONES SAUCONSA SL</t>
  </si>
  <si>
    <t>B03790201</t>
  </si>
  <si>
    <t>YACIMIENTOS DEL MEDITERRANEO SL</t>
  </si>
  <si>
    <t>A29875952</t>
  </si>
  <si>
    <t>SAPPHIRE BEACH PROMOTIONS SA</t>
  </si>
  <si>
    <t>B97385173</t>
  </si>
  <si>
    <t>CONSTRUCCIONES VELASMO S L</t>
  </si>
  <si>
    <t>B82261074</t>
  </si>
  <si>
    <t>PERSONAL DE OBRA INMEDIATO S L</t>
  </si>
  <si>
    <t>B97650055</t>
  </si>
  <si>
    <t>CONSTRUCCIONES AREVESLA S L</t>
  </si>
  <si>
    <t>B50990191</t>
  </si>
  <si>
    <t>PROMOCIONES BUGA DEL VALLE SL</t>
  </si>
  <si>
    <t>B36974889</t>
  </si>
  <si>
    <t>JAISUYOMA ARIAS BASTOS S L</t>
  </si>
  <si>
    <t>MINISTRA DE HACIENDA</t>
  </si>
  <si>
    <t>B29627023</t>
  </si>
  <si>
    <t>INMOBILIARIA ESTABELLA S L</t>
  </si>
  <si>
    <t>BLANCO SECO,  JAIME</t>
  </si>
  <si>
    <t>PAUL MOZOS,  ESTHER</t>
  </si>
  <si>
    <t>B04563300</t>
  </si>
  <si>
    <t>CHEPARIUS CONSTRUCCIONES S L</t>
  </si>
  <si>
    <t>A39077334</t>
  </si>
  <si>
    <t>REPROINSA S A</t>
  </si>
  <si>
    <t>CHECA RUIZ,  SERGIO</t>
  </si>
  <si>
    <t>CARRO ALMAZAN,  ELADIO</t>
  </si>
  <si>
    <t>J22380554</t>
  </si>
  <si>
    <t>OVERCOMING S C</t>
  </si>
  <si>
    <t>B99354144</t>
  </si>
  <si>
    <t>SAGARRA FLORIA S L</t>
  </si>
  <si>
    <t>B99238669</t>
  </si>
  <si>
    <t>ESTRUCTURAS DUEÑAS S L</t>
  </si>
  <si>
    <t>B99434177</t>
  </si>
  <si>
    <t>MONTAJES E INSTALACIONES ELECTRICAS JARA S L</t>
  </si>
  <si>
    <t>B99371908</t>
  </si>
  <si>
    <t>NOMA HOSTELERA SOCIEDAD LIMITADA</t>
  </si>
  <si>
    <t>B87202826</t>
  </si>
  <si>
    <t>ARAGO FOOD SL</t>
  </si>
  <si>
    <t>B99359861</t>
  </si>
  <si>
    <t>LIMUSINAS ZETA ZETA SOCIEDAD LIMITADA</t>
  </si>
  <si>
    <t>323/17/AM</t>
  </si>
  <si>
    <t>01/03/18</t>
  </si>
  <si>
    <t>28/12/18</t>
  </si>
  <si>
    <t>333/17/TC</t>
  </si>
  <si>
    <t>10/10/18</t>
  </si>
  <si>
    <t>180/17/EVA</t>
  </si>
  <si>
    <t>SOPORTE Y ADMINISTRACIÓN PORTALES MUNICIPALES</t>
  </si>
  <si>
    <t>Digital Value S.L.</t>
  </si>
  <si>
    <t>15/10/18</t>
  </si>
  <si>
    <t>32/18/IEC</t>
  </si>
  <si>
    <t>Arrendamiento de la Plaza de Toros de Valencia para la celebración de un programa de actividades en el otoño-invierno 2018-2019</t>
  </si>
  <si>
    <t>Z - Otros</t>
  </si>
  <si>
    <t>Espectaculos amb Producciones SL</t>
  </si>
  <si>
    <t>19/11/18</t>
  </si>
  <si>
    <t>39/18/FNP</t>
  </si>
  <si>
    <t>Mantenimiento Odilo</t>
  </si>
  <si>
    <t>Odilo TID SL</t>
  </si>
  <si>
    <t>14/12/18</t>
  </si>
  <si>
    <t>149/18/RG</t>
  </si>
  <si>
    <t>07/11/18</t>
  </si>
  <si>
    <t>38/18/LIT</t>
  </si>
  <si>
    <t>Mantenimiento y la evolución del sistema de tramitación electrónica de planes provinciales y evolución de la Carpeta del Ayuntamiento</t>
  </si>
  <si>
    <t>Indra Sistemas S.A.</t>
  </si>
  <si>
    <t>13/11/18</t>
  </si>
  <si>
    <t>197/18/ANG</t>
  </si>
  <si>
    <t xml:space="preserve">SERVICIO DE MENSAJERÍA Y REPARTO DE LA IMPRENTA Y BOP DE LA DIPUTACIÓN DE VALENCIA
</t>
  </si>
  <si>
    <t>Abierto simplificado</t>
  </si>
  <si>
    <t>26/07/18</t>
  </si>
  <si>
    <t>Loginle, S.L</t>
  </si>
  <si>
    <t>22/11/18</t>
  </si>
  <si>
    <t>164/18/RG</t>
  </si>
  <si>
    <t>ADQUISICIÓN 25 RATONES ÓPTICOS PARA LA CORPORACIÓN</t>
  </si>
  <si>
    <t>02/10/18</t>
  </si>
  <si>
    <t>168/18/AC</t>
  </si>
  <si>
    <t>REPARACIÓN  SILLA</t>
  </si>
  <si>
    <t>03/12/18</t>
  </si>
  <si>
    <t>171/18/RG</t>
  </si>
  <si>
    <t>VESTUARIO LABORAL Y EQUIPOS DE PROTECCIÓN INDIVIDUAL (EPI) LOTE I DERIVADO AC. MARCO 172/16/PS PEDIDO CI-03/2018</t>
  </si>
  <si>
    <t>El Corte Ingles S.A.</t>
  </si>
  <si>
    <t>07/12/18</t>
  </si>
  <si>
    <t>175/18/AC</t>
  </si>
  <si>
    <t>ADQUISICIÓN Y REPARACIÓN DE 6 ESTANTES</t>
  </si>
  <si>
    <t>25/10/18</t>
  </si>
  <si>
    <t>58/18/FNP</t>
  </si>
  <si>
    <t>Equipamiento de copia de seguridad en disco para el CPD</t>
  </si>
  <si>
    <t>Specialist Computer Centres Solutions Sl</t>
  </si>
  <si>
    <t>186/18/AC</t>
  </si>
  <si>
    <t>ADQUISICIÓN DE 5 PANTALLAS TV PARA LA SALA PERMANENTE</t>
  </si>
  <si>
    <t>Sonoidea, S.A.</t>
  </si>
  <si>
    <t>03/10/18</t>
  </si>
  <si>
    <t>194/18/AC</t>
  </si>
  <si>
    <t>ADQUISICIÓN MESA DE JUNTAS (ACUERDO MARCO)</t>
  </si>
  <si>
    <t>23/11/18</t>
  </si>
  <si>
    <t>195/18/AC</t>
  </si>
  <si>
    <t>ADQUISICIÓN DE 4 SILLAS  (ACUERDO MARCO)</t>
  </si>
  <si>
    <t>198/18/AC</t>
  </si>
  <si>
    <t>201/18/AC</t>
  </si>
  <si>
    <t>203/18/AC</t>
  </si>
  <si>
    <t>ADQUISICIÓN DE 4 SILLAS (ACUERDO MARCO)</t>
  </si>
  <si>
    <t>204/18/RG</t>
  </si>
  <si>
    <t xml:space="preserve">ADQUISICIÓN SUMINISTROS VESTUARIO LABORAL </t>
  </si>
  <si>
    <t>26/12/18</t>
  </si>
  <si>
    <t>205/18/AC</t>
  </si>
  <si>
    <t>209/18/AC</t>
  </si>
  <si>
    <t>213/18/RG</t>
  </si>
  <si>
    <t>ADQUISICIÓN DIVERSO MATERIAL DE OFICINA NO INVENTARIABLE PARA EL HOSPITAL DE BÉTERA</t>
  </si>
  <si>
    <t>218/18/AC</t>
  </si>
  <si>
    <t xml:space="preserve">ADQUISICIÓN DIVERSO MOBILIARIO (ACUERDO MARCO) </t>
  </si>
  <si>
    <t>28/11/18</t>
  </si>
  <si>
    <t>221/18/AC</t>
  </si>
  <si>
    <t>226/18/AC</t>
  </si>
  <si>
    <t>ADQUISICIÓN DE UN BUC (ACUERDO MARCO)</t>
  </si>
  <si>
    <t>228/18/RG</t>
  </si>
  <si>
    <t>229/18/RG</t>
  </si>
  <si>
    <t>SUSCRIPCIÓN PRENSA DIGITAL</t>
  </si>
  <si>
    <t>KIOSKOYMAS SOCIEDAD GESTORA DE LA PLATAFORMA TECNOLÓCICA, S.</t>
  </si>
  <si>
    <t>230/18/AC</t>
  </si>
  <si>
    <t>ADQUISICIÓN DE DIVERSO MOBILIARIO (ACUERDO MARCO)</t>
  </si>
  <si>
    <t>05/12/18</t>
  </si>
  <si>
    <t>231/18/AC</t>
  </si>
  <si>
    <t>78/18/FNP</t>
  </si>
  <si>
    <t>Adquisición de complementos de un servidor IBM (AM 13/2013.- SMTO. SERVIDORES PRÓSITO GENERAL)</t>
  </si>
  <si>
    <t>Ibm España S.A.</t>
  </si>
  <si>
    <t>26/10/18</t>
  </si>
  <si>
    <t>233/18/AC</t>
  </si>
  <si>
    <t>10/12/18</t>
  </si>
  <si>
    <t>240/18/AC</t>
  </si>
  <si>
    <t>ADQUISICIÓN LIBRERÍA MEDIANA (ACUERDO MARCO)</t>
  </si>
  <si>
    <t>241/18/RG</t>
  </si>
  <si>
    <t>ADQUISICIÓN TUBOS PORTAPLANOS</t>
  </si>
  <si>
    <t>244/18/AC</t>
  </si>
  <si>
    <t>ADQUISICIÓN DE DOS LIBRERÍA (ACUERDO MARCO)</t>
  </si>
  <si>
    <t>248/18/RG</t>
  </si>
  <si>
    <t>ADQUISICIÓN MATERIAL OFICINA NO INVENTARIABLE DERIVADO DEL ACUERDO MARCO 2/15/AC MES DE JUNIO OFFICE DEPOT</t>
  </si>
  <si>
    <t>249/18/RG</t>
  </si>
  <si>
    <t>250/18/AC</t>
  </si>
  <si>
    <t>251/18/AC</t>
  </si>
  <si>
    <t>ADQUISICIÓN DE UNA LIBRERÍA MEDIANA (ACUERDO MARCO)</t>
  </si>
  <si>
    <t>254/18/TC</t>
  </si>
  <si>
    <t>INSTALACION DE STAND INSTITUCIONAL DE LA DIPUTACION DE VALENCIA EN LA FERIA EXPOJOVE 2018-2019 Y EJECUCIÓN DE ACTIVIDADES PROGRAMADAS DE ANIMACION</t>
  </si>
  <si>
    <t>30/10/18</t>
  </si>
  <si>
    <t>IMAGINA DESIGN, SL</t>
  </si>
  <si>
    <t>18/12/18</t>
  </si>
  <si>
    <t>256/18/RG</t>
  </si>
  <si>
    <t>RENOVACIÓN DE SUSCRIPCIÓN PERIÓDICO EL MUNDO 2018</t>
  </si>
  <si>
    <t>UNIDAD EDITORIAL, SA</t>
  </si>
  <si>
    <t>257/18/RG</t>
  </si>
  <si>
    <t>RENOVACIÓN DE SUSCRIPCIÓN DIARIO EL MUNDO 2018</t>
  </si>
  <si>
    <t>258/18/RG</t>
  </si>
  <si>
    <t>RENOVACIÓN DE LA SUSCRIPCIÓN DEL PERIÓDICO EL MUNDO 2018</t>
  </si>
  <si>
    <t>259/18/RG</t>
  </si>
  <si>
    <t>VESTUARIO LABORAL Y EPI LOTE III DERIVADO DEL ACUERDO MARCO 172/16/PS</t>
  </si>
  <si>
    <t>262/18/RG</t>
  </si>
  <si>
    <t>ADQUISICIÓN 15 IDENTIFICADORES DE SOBREMESA</t>
  </si>
  <si>
    <t>264/18/RG</t>
  </si>
  <si>
    <t>ADQUISICIÓN 5 REGLAS CON LUPA INTEGRADA</t>
  </si>
  <si>
    <t>265/18/AC</t>
  </si>
  <si>
    <t>ADQUISICIÓN SILLA (ACUERDO MARCO)</t>
  </si>
  <si>
    <t>267/18/RG</t>
  </si>
  <si>
    <t>ADQUISICIÓN DE UN SELLO DE CAUCHO PARA PRESIDENCIA</t>
  </si>
  <si>
    <t>270/18/RG</t>
  </si>
  <si>
    <t xml:space="preserve">ADQUISICIÓN VESTUARIO LABORAL Y EPI LOTE I DERIVADO AC. MARCO 172/16/PS </t>
  </si>
  <si>
    <t>272/18/RG</t>
  </si>
  <si>
    <t>MATERIAL DE OFICINA ACUERDO MARCO 2/15/AC MES DE JULIO OFFICEDEPOT</t>
  </si>
  <si>
    <t>282/18/RG</t>
  </si>
  <si>
    <t>MATERIAL DE OFICINA DEL ACUERDO MARCO 2/15/AC MES DE AGOSTO - OFFICE DEPOT</t>
  </si>
  <si>
    <t>286/18/RG</t>
  </si>
  <si>
    <t>ADQUISICIÓN 4 SELLOS DE CAUCHO PARA LA IAM</t>
  </si>
  <si>
    <t>288/18/RG</t>
  </si>
  <si>
    <t>ADQUISICIÓN 50 ALFOMBRILLAS PARA RATÓN</t>
  </si>
  <si>
    <t>290/18/RG</t>
  </si>
  <si>
    <t>ADQUISICIÓN DE 3 SELLOS DE CAUCHO PARA EL HOSPITAL DE BÉTERA</t>
  </si>
  <si>
    <t>292/18/RG</t>
  </si>
  <si>
    <t>ADQUISICIÓN DE UN SELLO DE CAUCHO PARA EL MUSEO TAURINO</t>
  </si>
  <si>
    <t>301/18/RG</t>
  </si>
  <si>
    <t>UN SELLO DE CAUCHO PARA PRESIDENCIA</t>
  </si>
  <si>
    <t>93/18/EVA</t>
  </si>
  <si>
    <t>SUMINISTRO 35 EQUIPOS y MONITORES</t>
  </si>
  <si>
    <t>Fujitsu Tecnhology Solutions, SA</t>
  </si>
  <si>
    <t>94/18/EVA</t>
  </si>
  <si>
    <t>SUMINISTRO ORDENADORES</t>
  </si>
  <si>
    <t>19/12/18</t>
  </si>
  <si>
    <t>334/18/TC</t>
  </si>
  <si>
    <t>ADQUISICIÓN DE UN ESCANER Y ARCO DE SEGURIDAD</t>
  </si>
  <si>
    <t>PROSELEC SEGURIDAD SAU</t>
  </si>
  <si>
    <t>344/18/TC</t>
  </si>
  <si>
    <t>SUMINISTRO DE TRES VEHÍCULOS RENAULT ZOE PARA EL PARQUE MÓVIL</t>
  </si>
  <si>
    <t>Renault España Comercial S.A.</t>
  </si>
  <si>
    <t>349/18/AC</t>
  </si>
  <si>
    <t>RENOVACIÓN ACUERDO DP 30 COSITAL NETWORK (7 ACCESOS)</t>
  </si>
  <si>
    <t>CONSEJO GRAL. DE COLEGIOS OFICIALES DE SECRETARIOS</t>
  </si>
  <si>
    <t>2. CONTRATOS MENORES ADJUDICADOS (OCTUBRE 2018  - DICIEMBRE 2018)</t>
  </si>
  <si>
    <t>3. CONTRATOS ADJUDICADOS DERIVADOS ACUERDO MARCO (OCTUBRE 2018  - DICIEMBRE 2018)</t>
  </si>
  <si>
    <t>162/17/NM</t>
  </si>
  <si>
    <t>MODIFICACIÓN CONTRATO "RIOLA PPOS 2014/763 PROYECTO 4ª FASE: SEGUIMIENTO ARQUEOLÓGICO , CIMENTACIÓN Y ESTRUCTURA PLANTA BAJA ZONA ESTE DEL EDIFICIO CENTRO CULTURAL"</t>
  </si>
  <si>
    <t>Modificación</t>
  </si>
  <si>
    <t>169/16/NM</t>
  </si>
  <si>
    <t>PROMOINNOVACIONES CHELLA, SL</t>
  </si>
  <si>
    <t>5. MODIFICACIONES CONTRATOS (OCTUBRE 2018  - DICIEMBRE 2018)</t>
  </si>
  <si>
    <t>151/18/AM</t>
  </si>
  <si>
    <t>PRORROGA SERVICIO COMEDOR COLEGIO LUIS FORTICH (LOTE 1) DEL SERVICIO DE BIENESTAR SOCIAL DE LA DIPUTACION DE VALENCIA</t>
  </si>
  <si>
    <t>201/16/AM</t>
  </si>
  <si>
    <t>CAPS CUIDADADORES SLU</t>
  </si>
  <si>
    <t>CATERING LA HACIENDA, SL</t>
  </si>
  <si>
    <t>152/18/PS</t>
  </si>
  <si>
    <t>PRÓRROGA SERVICIO DE COMEDOR DE LA ESCUELA DE VITICULTURA Y ETNOLOGIA "FELIX JIMENEZ " DE REQUENA"</t>
  </si>
  <si>
    <t>223/16/PS</t>
  </si>
  <si>
    <t>253/18/ELL</t>
  </si>
  <si>
    <t>PRÓRROGA DEL SERVICIO DE DISTRIBUCIÓN DE LAS PUBLICACIONES DEL ÁREA DE CULTURA</t>
  </si>
  <si>
    <t>157/16/PS</t>
  </si>
  <si>
    <t>SENDRA MARCO DISTRIBUCIÓ D' EDICIONS S.L.</t>
  </si>
  <si>
    <t>273/18/PS</t>
  </si>
  <si>
    <t>PRÓRROGA DEL SERVICIO DE MANTENIMIENTO DE DIVERSOS APLICATIVOS INFORMÁTICOS</t>
  </si>
  <si>
    <t>259/16/PS</t>
  </si>
  <si>
    <t>Aytos Soluciones Informáticas SLU</t>
  </si>
  <si>
    <t>09/11/18</t>
  </si>
  <si>
    <t>291/18/PS</t>
  </si>
  <si>
    <t>PRÓRROGA ACUERDO MARCO DE ROPA DE TRABAJO DE EQUIPOS DE PROTECCION INDIVIDUAL (EPI). EL CORTE INGLES (LOTE I y III).</t>
  </si>
  <si>
    <t>172/16/PS</t>
  </si>
  <si>
    <t>311/18/PS</t>
  </si>
  <si>
    <t>PRORROGA SERVICIO DE REDACCION DEL PROYECTO DEL P.G.M DE SIETE AGUAS</t>
  </si>
  <si>
    <t>144/14/PS</t>
  </si>
  <si>
    <t>UTE INTERCONTROL LEVANTE-FERNANDEZ PACHECO</t>
  </si>
  <si>
    <t>319/18/ELL</t>
  </si>
  <si>
    <t>PRÓRROGA CONTRATO "REDACCIÓN DEL PROYECTO DE TERMINACIÓN DEL PLAN GENERAL DE TURIS</t>
  </si>
  <si>
    <t>157/14/JV</t>
  </si>
  <si>
    <t>U.T.E. PGOU TURÍS</t>
  </si>
  <si>
    <t>29/10/18</t>
  </si>
  <si>
    <t>354/18/PS</t>
  </si>
  <si>
    <t>356/18/PS</t>
  </si>
  <si>
    <t>388/18/PS</t>
  </si>
  <si>
    <t>PRÓRROGA REDACCIÓN DEL PROYECTO DE TERMINACIÓN DEL PLAN GENERAL DE ALFARP.</t>
  </si>
  <si>
    <t>162/13/PS</t>
  </si>
  <si>
    <t>Francisco Cervera Arias</t>
  </si>
  <si>
    <t>389/18/ELL</t>
  </si>
  <si>
    <t>PRÓRROGA DEL CONTRATO MANTENIMIENTO PLATAFORMA AMARA</t>
  </si>
  <si>
    <t>54/17/NM</t>
  </si>
  <si>
    <t>INDRA SOLUCIONES TECNOLOGIAS DE LA INFORMACION SLU</t>
  </si>
  <si>
    <t>21/12/18</t>
  </si>
  <si>
    <t>390/18/ELL</t>
  </si>
  <si>
    <t>PRORROGA SERVICIO DE MANTENIMIENTO TÉCNICO INTEGRAL DE LAS APLICACIONES SIBOP Y GESTIÓN DE TELEASISTENCIA</t>
  </si>
  <si>
    <t>68/17/NM</t>
  </si>
  <si>
    <t>289/18/PS</t>
  </si>
  <si>
    <t>RESOLUCIÓN SERVICIO DE CAFETERIA DEL MUVIM</t>
  </si>
  <si>
    <t>Resolución</t>
  </si>
  <si>
    <t>239/16/PS</t>
  </si>
  <si>
    <t>Pérez López, José Luis</t>
  </si>
  <si>
    <t>26/11/18</t>
  </si>
  <si>
    <t>6. PRÓRROGAS CONTRATOS (OCTUBRE 2018  - DICIEMBRE 2018)</t>
  </si>
  <si>
    <t>7. PRÓRROGAS Y REVISIONES DE PRECIOS (OCTUBRE 2018  - DICIEMBRE 2018)</t>
  </si>
  <si>
    <t>8. REVISIONES DE PRECIOS (OCTUBRE 2018  - DICIEMBRE 2018)</t>
  </si>
  <si>
    <t>9. RESOLUCIONES DE CONTRATO (OCTUBRE 2018  - DICIEMBRE 2018)</t>
  </si>
  <si>
    <t>10. CESIONES DE CONTRATO (OCTUBRE 2018  - DICIEMBRE 2018)</t>
  </si>
  <si>
    <t>214/18/PS</t>
  </si>
  <si>
    <t>CESIÓN CONTRATO DE SERVICIO DE REDACCION DEL PROYECTO P.G.SIETE AGUAS</t>
  </si>
  <si>
    <t>Cesión</t>
  </si>
  <si>
    <t>08/11/18</t>
  </si>
  <si>
    <t>160/18/PS</t>
  </si>
  <si>
    <t>ARRENDAMIENTO LOCAL CON DESTINO A LA ESCUELA DEL TEATRO ESCALANTE</t>
  </si>
  <si>
    <t>Z1 - Contratos Patrimoniales</t>
  </si>
  <si>
    <t>192/18/TC</t>
  </si>
  <si>
    <t>ARRENDAMIENTO DE UN LOCAL PARA LAS OFICINAS DE GESTIÓN TRIBUTARIA EN LA CIUDAD DE VALENCIA</t>
  </si>
  <si>
    <t>24/07/18</t>
  </si>
  <si>
    <t>11. CONTRATOS DESIERTOS (OCTUBRE 2018  - DICIEMBRE 2018)</t>
  </si>
  <si>
    <t>12. CONTRATOS NULOS (OCTUBRE 2018  - DICIEMBRE 2018)</t>
  </si>
  <si>
    <t>13. ENCARGOS A MEDIOS PROPIOS (OCTUBRE 2018  - DICIEMBRE 2018)</t>
  </si>
  <si>
    <t>OCTUBRE 2018- DICIEMBRE 2018</t>
  </si>
  <si>
    <t>JULIO 2018 - SEPTIEMBRE 2018</t>
  </si>
  <si>
    <t>B84968056</t>
  </si>
  <si>
    <t>HYPERVIAL CONSTRUCCION Y SERVICIOS S L</t>
  </si>
  <si>
    <t>Procedimientos de adjudicación que tramite el Instituto Balear de Infraestructuras y Servicios Educativos (IBISEC)</t>
  </si>
  <si>
    <t>GERENTE DEL IBISEC Y ORGANO DE CONTRATACION</t>
  </si>
  <si>
    <t>B33978487</t>
  </si>
  <si>
    <t>CLN INCORPORA SL</t>
  </si>
  <si>
    <t>Organismo Autónomo Establecimientos Residenciales para Ancianos de Asturias (ERA)</t>
  </si>
  <si>
    <t>ORGANISMO AUTONOMO ESTABLECIMIENTOS RESIDENCIALES PARA ANCIANOS DE ASTURIAS ERA</t>
  </si>
  <si>
    <t>COSM ILIESCU,  CONSTANTIN</t>
  </si>
  <si>
    <t>B38748158</t>
  </si>
  <si>
    <t>CONSTRUCCIONES DOFRAMAR S L</t>
  </si>
  <si>
    <t>MAERZ MURZYNEK,  MONIKA</t>
  </si>
  <si>
    <t>B63899769</t>
  </si>
  <si>
    <t>DREAMS CARS MARESME S L</t>
  </si>
  <si>
    <t>B23420474</t>
  </si>
  <si>
    <t>COORDINADORA INTEREMPLEO ETT S L</t>
  </si>
  <si>
    <t>OLABARRI PINEDO,  JOSE ANTONIO</t>
  </si>
  <si>
    <t>AUDIENCIA PROVINCIAL DE BIZKAIA SECCION SEXTA</t>
  </si>
  <si>
    <t>BARGUILLA LIDIA,  FRANCISCO</t>
  </si>
  <si>
    <t>GIMENEZ GIMENEZ,  JOSE LUIS</t>
  </si>
  <si>
    <t>FLORES TOLEDO,  JOSE</t>
  </si>
  <si>
    <t>DUERTO MAIRAL,  JESUS GUILLERMO</t>
  </si>
  <si>
    <t>HUERTO GARCIA,  OLGA</t>
  </si>
  <si>
    <t>PUEYO TUDELA,  EDUARDO</t>
  </si>
  <si>
    <t>B04371217</t>
  </si>
  <si>
    <t>PROALMANZORA S L</t>
  </si>
  <si>
    <t>SANCHEZ LERIDA,  IVAN</t>
  </si>
  <si>
    <t>B73259996</t>
  </si>
  <si>
    <t>MOTOR SERRA XXI S L</t>
  </si>
  <si>
    <t>B07647134</t>
  </si>
  <si>
    <t>VIDA DE CANONGE S L</t>
  </si>
  <si>
    <t>GARCIA BEJARANO,  KATHIA</t>
  </si>
  <si>
    <t>DEL HIERRO LOPEZ,  ROGELIO</t>
  </si>
  <si>
    <t>PAUL HESLAM,  DAREN</t>
  </si>
  <si>
    <t>GARCIA CARDO,  JAVIER</t>
  </si>
  <si>
    <t>FERNANDEZ VICTORERO,  RUBEN</t>
  </si>
  <si>
    <t>AYUNTAMIENTO DE SIERO</t>
  </si>
  <si>
    <t>DUNN,  CHRISTOPHER JOHN</t>
  </si>
  <si>
    <t>MAURI,  PIER PAOLO</t>
  </si>
  <si>
    <t>FERNANDEZ FERNANDEZ,  SERGIO</t>
  </si>
  <si>
    <t>ANTEQUERA ROLDAN,  MANUEL</t>
  </si>
  <si>
    <t>B80925852</t>
  </si>
  <si>
    <t>D M J INFORMATICA S L</t>
  </si>
  <si>
    <t>VIGO FERNANDEZ,  VICTOR</t>
  </si>
  <si>
    <t>REDONDO GONZALEZ,  PABLO</t>
  </si>
  <si>
    <t>PARRAGA GIMENO,  FRANCISCO JAVIER</t>
  </si>
  <si>
    <t>MARTINEZ ANTON,  SERGIO</t>
  </si>
  <si>
    <t>BERGIA LLORENTE,  MIGUEL ANGEL</t>
  </si>
  <si>
    <t>RODRIGUEZ SERRANO,  COVADONGA</t>
  </si>
  <si>
    <t>MANGHANANI MANOHAR,  PRAVIN</t>
  </si>
  <si>
    <t>ALVAREZ GONZALEZ,  SIGIFREDO</t>
  </si>
  <si>
    <t>GONZALEZ LAGO,  MIGUEL ANGEL</t>
  </si>
  <si>
    <t>RUBIO CORTES,  JOSE LUIS</t>
  </si>
  <si>
    <t>PEÑALVER SANCHEZ,  FRANCISCO LORENZO</t>
  </si>
  <si>
    <t>B84187426</t>
  </si>
  <si>
    <t>COSTA QUEILES SL</t>
  </si>
  <si>
    <t>B84034032</t>
  </si>
  <si>
    <t>TAY HISPANO EUROPEA SL</t>
  </si>
  <si>
    <t>B73460131</t>
  </si>
  <si>
    <t>TRANSPORTES RACAMAR MURCIA S L</t>
  </si>
  <si>
    <t>B92627223</t>
  </si>
  <si>
    <t>CONSTRUCTORA Y PROYECTOS DADO S L</t>
  </si>
  <si>
    <t>AISA BERRAONDO,  CARLOS</t>
  </si>
  <si>
    <t>ROA AMADOR,  ANTONIO</t>
  </si>
  <si>
    <t>B64139504</t>
  </si>
  <si>
    <t>ROSCATUB S L</t>
  </si>
  <si>
    <t>VALDERAS MARTINEZ,  IVAN</t>
  </si>
  <si>
    <t>REBOLLO MURCIA,  JUAN JOSE</t>
  </si>
  <si>
    <t>B97753792</t>
  </si>
  <si>
    <t>CITRIROM SOCIEDAD LIMITADA</t>
  </si>
  <si>
    <t>GONZALEZ COBELAS,  MANUEL</t>
  </si>
  <si>
    <t>B64053770</t>
  </si>
  <si>
    <t>GARRAF NEWS MEDIA S L</t>
  </si>
  <si>
    <t>AYUNTAMIENTO VILANOVA I LA GELTRU</t>
  </si>
  <si>
    <t>PRÓRROGA ACUERDO MARCO DE ROPA DE TRABAJO DE EQUIPOS DE PROTECCION INDIVIDUAL (EPI).
DISEÑOS MEDI (LOTE I, II y III)</t>
  </si>
  <si>
    <t>PRÓRROGA ACUERDO MARCO DE ROPA DE TRABAJO DE EQUIPOS DE PROTECCION INDIVIDUAL (EPI).
METALCO (LOTE I Y III)</t>
  </si>
  <si>
    <t>F - Administrativos especiales</t>
  </si>
  <si>
    <t>1. CONTRATOS ADJUDICADOS (OCTUBRE 2018  - DICIEMBRE 2018)</t>
  </si>
  <si>
    <t>4. DESISTIMIENTOS/RENUNCIAS CONTRATOS (OCTUBRE 2018  - DICIEMBRE 2018)</t>
  </si>
  <si>
    <t>ELABORACIÓN INVENTARIOS DE EMISIONES DE REFERENCIA (IER), EVALUACIÓN RIESGOS Y VULNERABILIDADES DERIVADAS DEL CAMBIO CLIMÁTICO (ERVCC), PLANES ACCIÓN PARA EL CLIMA Y ENERGIÍA SOSTENIBLE (PACES) Y DOCUMENTOS COMPLEMENTARIOS DE 113 ENTIDADES LOCALES DE LA PROVINCIA DE VALENCIA  (LOTE I)</t>
  </si>
  <si>
    <t>ELABORACIÓN INVENTARIOS DE EMISIONES DE REFERENCIA (IER), EVALUACIÓN RIESGOS Y VULNERABILIDADES DERIVADAS DEL CAMBIO CLIMÁTICO (ERVCC), PLANES ACCIÓN PARA EL CLIMA Y ENERGIÍA SOSTENIBLE (PACES) Y DOCUMENTOS COMPLEMENTARIOS DE 113 ENTIDADES LOCALES DE LA PROVINCIA DE VALENCIA (LOTE II)</t>
  </si>
  <si>
    <t>ELABORACIÓN INVENTARIOS DE EMISIONES DE REFERENCIA (IER), EVALUACIÓN RIESGOS Y VULNERABILIDADES DERIVADAS DEL CAMBIO CLIMÁTICO (ERVCC), PLANES ACCIÓN PARA EL CLIMA Y ENERGIÍA SOSTENIBLE (PACES) Y DOCUMENTOS COMPLEMENTARIOS DE 113 ENTIDADES LOCALES DE LA PROVINCIA DE VALENCIA (LOTE III)</t>
  </si>
  <si>
    <t>ELABORACIÓN INVENTARIOS DE EMISIONES DE REFERENCIA (IER), EVALUACIÓN RIESGOS Y VULNERABILIDADES DERIVADAS DEL CAMBIO CLIMÁTICO (ERVCC), PLANES ACCIÓN PARA EL CLIMA Y ENERGIÍA SOSTENIBLE (PACES) Y DOCUMENTOS COMPLEMENTARIOS DE 113 ENTIDADES LOCALES DE LA PROVINCIA DE VALENCIA (LOTE IV)</t>
  </si>
  <si>
    <t>ELABORACIÓN INVENTARIOS DE EMISIONES DE REFERENCIA (IER), EVALUACIÓN RIESGOS Y VULNERABILIDADES DERIVADAS DEL CAMBIO CLIMÁTICO (ERVCC), PLANES ACCIÓN PARA EL CLIMA Y ENERGIÍA SOSTENIBLE (PACES) Y DOCUMENTOS COMPLEMENTARIOS DE 113 ENTIDADES LOCALES DE LA PROVINCIA DE VALENCIA (LOTE V)</t>
  </si>
  <si>
    <t>ELABORACIÓN INVENTARIOS DE EMISIONES DE REFERENCIA (IER), EVALUACIÓN RIESGOS Y VULNERABILIDADES DERIVADAS DEL CAMBIO CLIMÁTICO (ERVCC), PLANES ACCIÓN PARA EL CLIMA Y ENERGIÍA SOSTENIBLE (PACES) Y DOCUMENTOS COMPLEMENTARIOS DE 113 ENTIDADES LOCALES DE LA PROVINCIA DE VALENCIA (LOTE VI)</t>
  </si>
  <si>
    <t>ELABORACIÓN INVENTARIOS DE EMISIONES DE REFERENCIA (IER), EVALUACIÓN RIESGOS Y VULNERABILIDADES DERIVADAS DEL CAMBIO CLIMÁTICO (ERVCC), PLANES ACCIÓN PARA EL CLIMA Y ENERGIÍA SOSTENIBLE (PACES) Y DOCUMENTOS COMPLEMENTARIOS DE 113 ENTIDADES LOCALES DE LA PROVINCIA DE VALENCIA (LOTE VII)</t>
  </si>
  <si>
    <t>ELABORACIÓN INVENTARIOS DE EMISIONES DE REFERENCIA (IER), EVALUACIÓN RIESGOS Y VULNERABILIDADES DERIVADAS DEL CAMBIO CLIMÁTICO (ERVCC), PLANES ACCIÓN PARA EL CLIMA Y ENERGIÍA SOSTENIBLE (PACES) Y DOCUMENTOS COMPLEMENTARIOS DE 113 ENTIDADES LOCALES DE LA PROVINCIA DE VALENCIA (LOTE VIII)</t>
  </si>
  <si>
    <t>ELABORACIÓN INVENTARIOS DE EMISIONES DE REFERENCIA (IER), EVALUACIÓN RIESGOS Y VULNERABILIDADES DERIVADAS DEL CAMBIO CLIMÁTICO (ERVCC), PLANES ACCIÓN PARA EL CLIMA Y ENERGIÍA SOSTENIBLE (PACES) Y DOCUMENTOS COMPLEMENTARIOS DE 113 ENTIDADES LOCALES DE LA PROVINCIA DE VALENCIA (LOTE IX)</t>
  </si>
  <si>
    <t>ELABORACIÓN INVENTARIOS DE EMISIONES DE REFERENCIA (IER), EVALUACIÓN RIESGOS Y VULNERABILIDADES DERIVADAS DEL CAMBIO CLIMÁTICO (ERVCC), PLANES ACCIÓN PARA EL CLIMA Y ENERGIÍA SOSTENIBLE (PACES) Y DOCUMENTOS COMPLEMENTARIOS DE 113 ENTIDADES LOCALES DE LA PROVINCIA DE VALENCIA (LOTE X)</t>
  </si>
  <si>
    <t>ELABORACIÓN INVENTARIOS DE EMISIONES DE REFERENCIA (IER), EVALUACIÓN RIESGOS Y VULNERABILIDADES DERIVADAS DEL CAMBIO CLIMÁTICO (ERVCC), PLANES ACCIÓN PARA EL CLIMA Y ENERGIÍA SOSTENIBLE (PACES) Y DOCUMENTOS COMPLEMENTARIOS DE 113 ENTIDADES LOCALES DE LA PROVINCIA DE VALENCIA (LOTE XI)</t>
  </si>
  <si>
    <t>ELABORACIÓN INVENTARIOS DE EMISIONES DE REFERENCIA (IER), EVALUACIÓN RIESGOS Y VULNERABILIDADES DERIVADAS DEL CAMBIO CLIMÁTICO (ERVCC), PLANES ACCIÓN PARA EL CLIMA Y ENERGIÍA SOSTENIBLE (PACES) Y DOCUMENTOS COMPLEMENTARIOS DE 113 ENTIDADES LOCALES DE LA PROVINCIA DE VALENCIA (LOTE XII)</t>
  </si>
  <si>
    <t>TRABAJOS DE ESTUDIO, DOCUMENTACIÓN, ANÁLISIS, DESCRIPCIÓN Y VALORACIÓN DE LOS PUESTOS DE TRABAJO (RPT) PARA LA CONFECCIÓN DE LA RELACION DE PUESTOS DE TRABAJO DE VARIOS AYUNTAMIENTOS DE LA PROVINCIA DE VALENCIA (LOTE I)</t>
  </si>
  <si>
    <t>TRABAJOS DE ESTUDIO, DOCUMENTACIÓN, ANÁLISIS, DESCRIPCIÓN Y VALORACIÓN DE LOS PUESTOS DE TRABAJO (RPT) PARA LA CONFECCIÓN DE LA RELACION DE PUESTOS DE TRABAJO DE VARIOS AYUNTAMIENTOS DE LA PROVINCIA DE VALENCIA (LOTE II)</t>
  </si>
  <si>
    <t>TRABAJOS DE ESTUDIO, DOCUMENTACIÓN, ANÁLISIS, DESCRIPCIÓN Y VALORACIÓN DE LOS PUESTOS DE TRABAJO (RPT) PARA LA CONFECCIÓN DE LA RELACION DE PUESTOS DE TRABAJO DE VARIOS AYUNTAMIENTOS DE LA PROVINCIA DE VALENCIA (LOTE III)</t>
  </si>
  <si>
    <t xml:space="preserve">Key Executive SL </t>
  </si>
  <si>
    <t xml:space="preserve">Creed España SL </t>
  </si>
  <si>
    <t xml:space="preserve">LAVOLA 1981 S.A. </t>
  </si>
  <si>
    <t xml:space="preserve">AZIGRENE CONSULTORES S.L. </t>
  </si>
  <si>
    <t xml:space="preserve">ECOTERRAE GLOBAL SOLUTIONS S.L. </t>
  </si>
  <si>
    <t xml:space="preserve">GRUPO CONSIDERA S.L </t>
  </si>
  <si>
    <t xml:space="preserve">GRUPO CONSIDERA S.L. </t>
  </si>
  <si>
    <t>UTE ETRES CONSULTORIA Y EDIFICACION-MARSAN INGENIEROS SLU</t>
  </si>
  <si>
    <t>LAVOLA 1981 S.A.</t>
  </si>
  <si>
    <t xml:space="preserve">AUDITESA S.L. </t>
  </si>
  <si>
    <t xml:space="preserve"> DERIVADO ACUERDO 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</si>
</sst>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A]_-;\-* #,##0.00\ [$€-40A]_-;_-* &quot;-&quot;??\ [$€-40A]_-;_-@_-"/>
    <numFmt numFmtId="165" formatCode="_-[$€-2]\ * #,##0.00_-;\-[$€-2]\ * #,##0.00_-;_-[$€-2]\ 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b/>
      <i/>
      <sz val="11"/>
      <color rgb="FF7F7F7F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0"/>
      <color theme="1"/>
      <name val="Liberation Sans"/>
      <family val="2"/>
    </font>
    <font>
      <sz val="11"/>
      <name val="Dialog"/>
    </font>
    <font>
      <sz val="10"/>
      <color theme="1"/>
      <name val="Calibri"/>
      <family val="2"/>
      <scheme val="minor"/>
    </font>
    <font>
      <sz val="10"/>
      <name val="Dialog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</patternFill>
    </fill>
    <fill>
      <patternFill patternType="solid">
        <fgColor rgb="FF4F81BD"/>
        <bgColor rgb="FF000000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DCE6F1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rgb="FF95B3D7"/>
      </left>
      <right/>
      <top/>
      <bottom style="thin">
        <color rgb="FF95B3D7"/>
      </bottom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95B3D7"/>
      </left>
      <right/>
      <top style="thin">
        <color rgb="FF4F81BD"/>
      </top>
      <bottom style="double">
        <color rgb="FF4F81BD"/>
      </bottom>
      <diagonal/>
    </border>
    <border>
      <left/>
      <right style="thin">
        <color rgb="FF95B3D7"/>
      </right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5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5" fillId="0" borderId="1" xfId="2" applyAlignment="1">
      <alignment horizontal="center" vertical="center" wrapText="1"/>
    </xf>
    <xf numFmtId="164" fontId="5" fillId="0" borderId="1" xfId="2" applyNumberFormat="1" applyAlignment="1">
      <alignment horizontal="center" vertical="center"/>
    </xf>
    <xf numFmtId="9" fontId="5" fillId="0" borderId="1" xfId="2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wrapText="1"/>
    </xf>
    <xf numFmtId="165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6" fillId="0" borderId="0" xfId="4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164" fontId="11" fillId="0" borderId="7" xfId="2" applyNumberFormat="1" applyFont="1" applyFill="1" applyBorder="1" applyAlignment="1">
      <alignment horizontal="center" vertical="center"/>
    </xf>
    <xf numFmtId="9" fontId="11" fillId="0" borderId="9" xfId="2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1" fillId="0" borderId="3" xfId="0" applyNumberFormat="1" applyFont="1" applyFill="1" applyBorder="1" applyAlignment="1">
      <alignment horizontal="center" vertical="center"/>
    </xf>
    <xf numFmtId="9" fontId="1" fillId="0" borderId="4" xfId="1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9" fontId="1" fillId="0" borderId="4" xfId="1" applyFont="1" applyFill="1" applyBorder="1" applyAlignment="1">
      <alignment horizontal="center" vertical="center"/>
    </xf>
    <xf numFmtId="9" fontId="1" fillId="5" borderId="4" xfId="1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10" xfId="3" applyBorder="1"/>
    <xf numFmtId="0" fontId="6" fillId="0" borderId="0" xfId="3" applyFont="1" applyAlignment="1"/>
    <xf numFmtId="0" fontId="0" fillId="0" borderId="0" xfId="0" applyNumberFormat="1" applyAlignment="1">
      <alignment horizontal="center" vertical="center"/>
    </xf>
    <xf numFmtId="14" fontId="12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9" fillId="3" borderId="0" xfId="5" applyFont="1" applyFill="1" applyBorder="1" applyAlignment="1">
      <alignment horizontal="center"/>
    </xf>
    <xf numFmtId="0" fontId="0" fillId="0" borderId="0" xfId="0" applyAlignment="1">
      <alignment horizontal="center"/>
    </xf>
    <xf numFmtId="14" fontId="9" fillId="3" borderId="0" xfId="5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44" fontId="0" fillId="0" borderId="0" xfId="6" applyFont="1"/>
    <xf numFmtId="44" fontId="0" fillId="0" borderId="0" xfId="6" applyFont="1" applyAlignment="1">
      <alignment horizontal="center" vertical="center" wrapText="1"/>
    </xf>
    <xf numFmtId="44" fontId="15" fillId="0" borderId="0" xfId="6" applyFont="1" applyAlignment="1">
      <alignment horizontal="right" vertical="center"/>
    </xf>
    <xf numFmtId="44" fontId="16" fillId="0" borderId="0" xfId="6" applyFont="1" applyAlignment="1">
      <alignment horizontal="right" vertical="center"/>
    </xf>
    <xf numFmtId="44" fontId="14" fillId="0" borderId="0" xfId="6" applyFont="1"/>
    <xf numFmtId="44" fontId="14" fillId="0" borderId="0" xfId="6" applyFont="1" applyAlignment="1">
      <alignment horizontal="center" vertical="center" wrapText="1"/>
    </xf>
    <xf numFmtId="0" fontId="0" fillId="0" borderId="0" xfId="0" applyAlignment="1"/>
    <xf numFmtId="44" fontId="17" fillId="0" borderId="0" xfId="6" applyFont="1" applyAlignment="1">
      <alignment horizontal="right" vertical="center" wrapText="1"/>
    </xf>
    <xf numFmtId="44" fontId="3" fillId="0" borderId="0" xfId="6" applyFont="1"/>
    <xf numFmtId="44" fontId="3" fillId="0" borderId="0" xfId="6" applyFont="1" applyAlignment="1">
      <alignment horizontal="center" vertical="center" wrapText="1"/>
    </xf>
    <xf numFmtId="44" fontId="17" fillId="0" borderId="0" xfId="6" applyFont="1" applyAlignment="1">
      <alignment horizontal="right" vertical="center"/>
    </xf>
    <xf numFmtId="44" fontId="14" fillId="0" borderId="0" xfId="0" applyNumberFormat="1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0" fontId="6" fillId="0" borderId="0" xfId="3" applyFont="1"/>
    <xf numFmtId="0" fontId="2" fillId="0" borderId="0" xfId="3"/>
    <xf numFmtId="0" fontId="10" fillId="4" borderId="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</cellXfs>
  <cellStyles count="7">
    <cellStyle name="Encabezado 4" xfId="3" builtinId="19"/>
    <cellStyle name="Moneda" xfId="6" builtinId="4"/>
    <cellStyle name="Normal" xfId="0" builtinId="0"/>
    <cellStyle name="Porcentaje" xfId="1" builtinId="5"/>
    <cellStyle name="Texto explicativo" xfId="5" builtinId="53"/>
    <cellStyle name="Título" xfId="4" builtinId="15"/>
    <cellStyle name="Total" xfId="2" builtinId="25"/>
  </cellStyles>
  <dxfs count="231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  <name val="Dialog"/>
        <scheme val="none"/>
      </font>
      <numFmt numFmtId="1" formatCode="0"/>
      <alignment horizontal="right" vertical="bottom" textRotation="0" wrapText="0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  <name val="Dialog"/>
        <scheme val="none"/>
      </font>
      <numFmt numFmtId="166" formatCode="dd/mm/yyyy"/>
      <alignment horizontal="right" vertical="bottom" textRotation="0" wrapText="0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general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general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numFmt numFmtId="164" formatCode="_-* #,##0.00\ [$€-40A]_-;\-* #,##0.00\ [$€-40A]_-;_-* &quot;-&quot;??\ [$€-40A]_-;_-@_-"/>
      <alignment horizontal="general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numFmt numFmtId="166" formatCode="dd/mm/yyyy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-* #,##0.00\ [$€-40A]_-;\-* #,##0.00\ [$€-40A]_-;_-* &quot;-&quot;??\ [$€-40A]_-;_-@_-"/>
    </dxf>
    <dxf>
      <alignment horizontal="general" vertical="bottom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font>
        <color auto="1"/>
        <name val="Dialog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0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0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0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Dialog"/>
        <scheme val="none"/>
      </font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color auto="1"/>
        <name val="Dialog"/>
        <scheme val="none"/>
      </font>
      <alignment horizontal="righ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 i="0" baseline="0">
                <a:effectLst/>
              </a:rPr>
              <a:t>Importe Adjudicación por Procedimiento</a:t>
            </a:r>
            <a:endParaRPr lang="es-ES_tradnl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6757919194526913"/>
          <c:y val="2.16216216216216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ContratosAdjudicados!$D$90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ContratosAdjudicados!$B$91:$B$98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ADJUDICACIÓN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 DERIVADO ACUERDO MARCO</c:v>
                </c:pt>
              </c:strCache>
            </c:strRef>
          </c:cat>
          <c:val>
            <c:numRef>
              <c:f>ContratosAdjudicados!$D$91:$D$98</c:f>
              <c:numCache>
                <c:formatCode>0%</c:formatCode>
                <c:ptCount val="8"/>
                <c:pt idx="0">
                  <c:v>0.58769375402945423</c:v>
                </c:pt>
                <c:pt idx="1">
                  <c:v>0</c:v>
                </c:pt>
                <c:pt idx="2">
                  <c:v>0</c:v>
                </c:pt>
                <c:pt idx="3">
                  <c:v>0.27214083235775277</c:v>
                </c:pt>
                <c:pt idx="4">
                  <c:v>0.12595552670145765</c:v>
                </c:pt>
                <c:pt idx="5">
                  <c:v>0</c:v>
                </c:pt>
                <c:pt idx="6">
                  <c:v>6.6787507711285679E-3</c:v>
                </c:pt>
                <c:pt idx="7">
                  <c:v>7.5311361402068911E-3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C-B346-A0CF-E9567E4F6CEA}"/>
            </c:ext>
          </c:extLst>
        </c:ser>
        <c:ser>
          <c:idx val="2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EEC-B346-A0CF-E9567E4F6C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40348062193359"/>
          <c:y val="0.23811665090258724"/>
          <c:w val="0.26992984906602124"/>
          <c:h val="0.7034023616243890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7003662677944085E-2"/>
          <c:y val="1.7031068790819753E-2"/>
          <c:w val="0.8999477027164231"/>
          <c:h val="0.78896612342061889"/>
        </c:manualLayout>
      </c:layout>
      <c:bar3DChart>
        <c:barDir val="col"/>
        <c:grouping val="standard"/>
        <c:varyColors val="0"/>
        <c:ser>
          <c:idx val="0"/>
          <c:order val="0"/>
          <c:tx>
            <c:v>Julio-Septiembre 2018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'14. Comparativa'!$A$7:$A$14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ACUERDO MARCO</c:v>
                </c:pt>
              </c:strCache>
            </c:strRef>
          </c:cat>
          <c:val>
            <c:numRef>
              <c:f>'14. Comparativa'!$B$7:$B$14</c:f>
              <c:numCache>
                <c:formatCode>_-* #,##0.00\ [$€-40A]_-;\-* #,##0.00\ [$€-40A]_-;_-* "-"??\ [$€-40A]_-;_-@_-</c:formatCode>
                <c:ptCount val="8"/>
                <c:pt idx="0">
                  <c:v>998759.74</c:v>
                </c:pt>
                <c:pt idx="1">
                  <c:v>0</c:v>
                </c:pt>
                <c:pt idx="2">
                  <c:v>0</c:v>
                </c:pt>
                <c:pt idx="3">
                  <c:v>174338.82</c:v>
                </c:pt>
                <c:pt idx="4">
                  <c:v>8167.5</c:v>
                </c:pt>
                <c:pt idx="5">
                  <c:v>0</c:v>
                </c:pt>
                <c:pt idx="6">
                  <c:v>11948.400000000007</c:v>
                </c:pt>
                <c:pt idx="7">
                  <c:v>18314.53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9-784E-8DA9-7B5BEC8636AF}"/>
            </c:ext>
          </c:extLst>
        </c:ser>
        <c:ser>
          <c:idx val="1"/>
          <c:order val="1"/>
          <c:tx>
            <c:v>Octubre-Diciembre 2018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'14. Comparativa'!$A$7:$A$14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ACUERDO MARCO</c:v>
                </c:pt>
              </c:strCache>
            </c:strRef>
          </c:cat>
          <c:val>
            <c:numRef>
              <c:f>'14. Comparativa'!$D$7:$D$14</c:f>
              <c:numCache>
                <c:formatCode>_-* #,##0.00\ [$€-40A]_-;\-* #,##0.00\ [$€-40A]_-;_-* "-"??\ [$€-40A]_-;_-@_-</c:formatCode>
                <c:ptCount val="8"/>
                <c:pt idx="0">
                  <c:v>1291624.67</c:v>
                </c:pt>
                <c:pt idx="1">
                  <c:v>0</c:v>
                </c:pt>
                <c:pt idx="2">
                  <c:v>0</c:v>
                </c:pt>
                <c:pt idx="3">
                  <c:v>598107.11</c:v>
                </c:pt>
                <c:pt idx="4">
                  <c:v>276823.2</c:v>
                </c:pt>
                <c:pt idx="5">
                  <c:v>0</c:v>
                </c:pt>
                <c:pt idx="6">
                  <c:v>14678.46</c:v>
                </c:pt>
                <c:pt idx="7">
                  <c:v>16551.819999999996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F9-784E-8DA9-7B5BEC863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73648"/>
        <c:axId val="6474040"/>
        <c:axId val="221849768"/>
      </c:bar3DChart>
      <c:catAx>
        <c:axId val="647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74040"/>
        <c:crosses val="autoZero"/>
        <c:auto val="1"/>
        <c:lblAlgn val="ctr"/>
        <c:lblOffset val="100"/>
        <c:noMultiLvlLbl val="0"/>
      </c:catAx>
      <c:valAx>
        <c:axId val="647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40A]_-;\-* #,##0.00\ [$€-40A]_-;_-* &quot;-&quot;??\ [$€-40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73648"/>
        <c:crosses val="autoZero"/>
        <c:crossBetween val="between"/>
      </c:valAx>
      <c:serAx>
        <c:axId val="221849768"/>
        <c:scaling>
          <c:orientation val="minMax"/>
        </c:scaling>
        <c:delete val="1"/>
        <c:axPos val="b"/>
        <c:majorTickMark val="none"/>
        <c:minorTickMark val="none"/>
        <c:tickLblPos val="nextTo"/>
        <c:crossAx val="6474040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583635256196445"/>
          <c:y val="0.92906940120856984"/>
          <c:w val="0.30016585870056711"/>
          <c:h val="5.2325947628639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100</xdr:row>
      <xdr:rowOff>178593</xdr:rowOff>
    </xdr:from>
    <xdr:to>
      <xdr:col>2</xdr:col>
      <xdr:colOff>476251</xdr:colOff>
      <xdr:row>120</xdr:row>
      <xdr:rowOff>11905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114300</xdr:colOff>
      <xdr:row>0</xdr:row>
      <xdr:rowOff>66675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811500" y="6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15</xdr:row>
      <xdr:rowOff>85725</xdr:rowOff>
    </xdr:from>
    <xdr:to>
      <xdr:col>7</xdr:col>
      <xdr:colOff>9525</xdr:colOff>
      <xdr:row>36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P88" totalsRowCount="1" headerRowDxfId="230" dataDxfId="229">
  <autoFilter ref="A7:P87" xr:uid="{00000000-0009-0000-0100-000001000000}"/>
  <tableColumns count="16">
    <tableColumn id="1" xr3:uid="{00000000-0010-0000-0000-000001000000}" name="EXPEDIENTE" dataDxfId="228" totalsRowDxfId="227"/>
    <tableColumn id="2" xr3:uid="{00000000-0010-0000-0000-000002000000}" name="OBJETO" dataDxfId="226" totalsRowDxfId="225"/>
    <tableColumn id="3" xr3:uid="{00000000-0010-0000-0000-000003000000}" name="PROCEDIMIENTO ADJUDICACIÓN" dataDxfId="224" totalsRowDxfId="223"/>
    <tableColumn id="4" xr3:uid="{00000000-0010-0000-0000-000004000000}" name="TIPO CONTRATO" dataDxfId="222" totalsRowDxfId="221"/>
    <tableColumn id="18" xr3:uid="{00000000-0010-0000-0000-000012000000}" name="IMPORTE NETO PRESUPUESTO" dataDxfId="220" totalsRowDxfId="219" dataCellStyle="Moneda"/>
    <tableColumn id="17" xr3:uid="{00000000-0010-0000-0000-000011000000}" name="IMPORTE TOTAL PRESUPUESTO" dataDxfId="218" totalsRowDxfId="217" dataCellStyle="Moneda"/>
    <tableColumn id="22" xr3:uid="{00000000-0010-0000-0000-000016000000}" name="PUBLICACIÓN DOUE" dataDxfId="216" totalsRowDxfId="215"/>
    <tableColumn id="21" xr3:uid="{00000000-0010-0000-0000-000015000000}" name="PUBLICACIÓN BOE" dataDxfId="214" totalsRowDxfId="213"/>
    <tableColumn id="20" xr3:uid="{00000000-0010-0000-0000-000014000000}" name="PUBLICACIÓN BOP" dataDxfId="212" totalsRowDxfId="211"/>
    <tableColumn id="19" xr3:uid="{00000000-0010-0000-0000-000013000000}" name="PUBLICACIÓN PERFIL CONTRATANTE" dataDxfId="210" totalsRowDxfId="209"/>
    <tableColumn id="23" xr3:uid="{00000000-0010-0000-0000-000017000000}" name="LICITADORES PARTICIPANTES" dataDxfId="208" totalsRowDxfId="207">
      <calculatedColumnFormula>IF(T8=0,1,T8)</calculatedColumnFormula>
    </tableColumn>
    <tableColumn id="5" xr3:uid="{00000000-0010-0000-0000-000005000000}" name="CONTRATISTA" dataDxfId="206" totalsRowDxfId="205"/>
    <tableColumn id="6" xr3:uid="{00000000-0010-0000-0000-000006000000}" name="IMPORTE NETO ADJUDICACIÓN" dataDxfId="204" totalsRowDxfId="203" dataCellStyle="Moneda"/>
    <tableColumn id="7" xr3:uid="{00000000-0010-0000-0000-000007000000}" name="IMPORTE TOTAL ADJUDICACIÓN" totalsRowFunction="sum" dataDxfId="202" totalsRowDxfId="201" dataCellStyle="Moneda"/>
    <tableColumn id="8" xr3:uid="{00000000-0010-0000-0000-000008000000}" name="FECHA ADJUDICACIÓN" dataDxfId="200" totalsRowDxfId="199"/>
    <tableColumn id="9" xr3:uid="{00000000-0010-0000-0000-000009000000}" name="PLAZO EJECUCIÓN" dataDxfId="198" totalsRowDxfId="19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a1468111213" displayName="Tabla1468111213" ref="A7:G12" totalsRowShown="0" headerRowDxfId="75" dataDxfId="74">
  <autoFilter ref="A7:G12" xr:uid="{00000000-0009-0000-0100-00000C000000}"/>
  <tableColumns count="7">
    <tableColumn id="1" xr3:uid="{00000000-0010-0000-0900-000001000000}" name="EXPEDIENTE" dataDxfId="73"/>
    <tableColumn id="2" xr3:uid="{00000000-0010-0000-0900-000002000000}" name="OBJETO" dataDxfId="72"/>
    <tableColumn id="3" xr3:uid="{00000000-0010-0000-0900-000003000000}" name="PROCEDIMIENTO ADJUDICACIÓN" dataDxfId="71"/>
    <tableColumn id="4" xr3:uid="{00000000-0010-0000-0900-000004000000}" name="EXPEDIENTE RELACIONADO" dataDxfId="70"/>
    <tableColumn id="18" xr3:uid="{00000000-0010-0000-0900-000012000000}" name="TIPO CONTRATO" dataDxfId="69"/>
    <tableColumn id="17" xr3:uid="{00000000-0010-0000-0900-000011000000}" name="CONTRATISTA" dataDxfId="68"/>
    <tableColumn id="22" xr3:uid="{00000000-0010-0000-0900-000016000000}" name="FECHA RESOLUCIÓN" dataDxfId="6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a146811121314" displayName="Tabla146811121314" ref="A7:G8" totalsRowShown="0" headerRowDxfId="66" dataDxfId="65">
  <autoFilter ref="A7:G8" xr:uid="{00000000-0009-0000-0100-00000D000000}"/>
  <tableColumns count="7">
    <tableColumn id="1" xr3:uid="{00000000-0010-0000-0A00-000001000000}" name="EXPEDIENTE" dataDxfId="64"/>
    <tableColumn id="2" xr3:uid="{00000000-0010-0000-0A00-000002000000}" name="OBJETO" dataDxfId="63"/>
    <tableColumn id="3" xr3:uid="{00000000-0010-0000-0A00-000003000000}" name="PROCEDIMIENTO ADJUDICACIÓN" dataDxfId="62"/>
    <tableColumn id="4" xr3:uid="{00000000-0010-0000-0A00-000004000000}" name="EXPEDIENTE RELACIONADO" dataDxfId="61"/>
    <tableColumn id="18" xr3:uid="{00000000-0010-0000-0A00-000012000000}" name="TIPO CONTRATO" dataDxfId="60"/>
    <tableColumn id="17" xr3:uid="{00000000-0010-0000-0A00-000011000000}" name="CONTRATISTA" dataDxfId="59"/>
    <tableColumn id="22" xr3:uid="{00000000-0010-0000-0A00-000016000000}" name="FECHA CESIÓN" dataDxfId="5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B000000}" name="Tabla1916" displayName="Tabla1916" ref="A7:P9" totalsRowShown="0" headerRowDxfId="57" dataDxfId="56">
  <autoFilter ref="A7:P9" xr:uid="{00000000-0009-0000-0100-00000F000000}"/>
  <tableColumns count="16">
    <tableColumn id="1" xr3:uid="{00000000-0010-0000-0B00-000001000000}" name="EXPEDIENTE" dataDxfId="55"/>
    <tableColumn id="2" xr3:uid="{00000000-0010-0000-0B00-000002000000}" name="OBJETO" dataDxfId="54"/>
    <tableColumn id="3" xr3:uid="{00000000-0010-0000-0B00-000003000000}" name="PROCEDIMIENTO ADJUDICACIÓN" dataDxfId="53"/>
    <tableColumn id="4" xr3:uid="{00000000-0010-0000-0B00-000004000000}" name="TIPO CONTRATO" dataDxfId="52"/>
    <tableColumn id="18" xr3:uid="{00000000-0010-0000-0B00-000012000000}" name="IMPORTE NETO PRESUPUESTO" dataDxfId="51"/>
    <tableColumn id="17" xr3:uid="{00000000-0010-0000-0B00-000011000000}" name="IMPORTE TOTAL PRESUPUESTO" dataDxfId="50"/>
    <tableColumn id="22" xr3:uid="{00000000-0010-0000-0B00-000016000000}" name="PUBLICACIÓN DOUE" dataDxfId="49"/>
    <tableColumn id="21" xr3:uid="{00000000-0010-0000-0B00-000015000000}" name="PUBLICACIÓN BOE" dataDxfId="48"/>
    <tableColumn id="20" xr3:uid="{00000000-0010-0000-0B00-000014000000}" name="PUBLICACIÓN BOP" dataDxfId="47"/>
    <tableColumn id="19" xr3:uid="{00000000-0010-0000-0B00-000013000000}" name="PUBLICACIÓN PERFIL CONTRATANTE" dataDxfId="46"/>
    <tableColumn id="23" xr3:uid="{00000000-0010-0000-0B00-000017000000}" name="LICITADORES PARTICIPANTES" dataDxfId="45"/>
    <tableColumn id="5" xr3:uid="{00000000-0010-0000-0B00-000005000000}" name="CONTRATISTA" dataDxfId="44"/>
    <tableColumn id="6" xr3:uid="{00000000-0010-0000-0B00-000006000000}" name="IMPORTE NETO ADJUDICACIÓN" dataDxfId="43"/>
    <tableColumn id="7" xr3:uid="{00000000-0010-0000-0B00-000007000000}" name="IMPORTE TOTAL ADJUDICACIÓN" dataDxfId="42"/>
    <tableColumn id="8" xr3:uid="{00000000-0010-0000-0B00-000008000000}" name="FECHA DESIERTO" dataDxfId="41"/>
    <tableColumn id="9" xr3:uid="{00000000-0010-0000-0B00-000009000000}" name="PLAZO EJECUCIÓN" dataDxfId="4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C000000}" name="Tabla191617" displayName="Tabla191617" ref="A7:P8" insertRow="1" totalsRowShown="0" headerRowDxfId="39" dataDxfId="38">
  <autoFilter ref="A7:P8" xr:uid="{00000000-0009-0000-0100-000010000000}"/>
  <tableColumns count="16">
    <tableColumn id="1" xr3:uid="{00000000-0010-0000-0C00-000001000000}" name="EXPEDIENTE" dataDxfId="37"/>
    <tableColumn id="2" xr3:uid="{00000000-0010-0000-0C00-000002000000}" name="OBJETO" dataDxfId="36"/>
    <tableColumn id="3" xr3:uid="{00000000-0010-0000-0C00-000003000000}" name="PROCEDIMIENTO ADJUDICACIÓN" dataDxfId="35"/>
    <tableColumn id="4" xr3:uid="{00000000-0010-0000-0C00-000004000000}" name="TIPO CONTRATO" dataDxfId="34"/>
    <tableColumn id="18" xr3:uid="{00000000-0010-0000-0C00-000012000000}" name="IMPORTE NETO PRESUPUESTO" dataDxfId="33"/>
    <tableColumn id="17" xr3:uid="{00000000-0010-0000-0C00-000011000000}" name="IMPORTE TOTAL PRESUPUESTO" dataDxfId="32"/>
    <tableColumn id="22" xr3:uid="{00000000-0010-0000-0C00-000016000000}" name="PUBLICACIÓN DOUE" dataDxfId="31"/>
    <tableColumn id="21" xr3:uid="{00000000-0010-0000-0C00-000015000000}" name="PUBLICACIÓN BOE" dataDxfId="30"/>
    <tableColumn id="20" xr3:uid="{00000000-0010-0000-0C00-000014000000}" name="PUBLICACIÓN BOP" dataDxfId="29"/>
    <tableColumn id="19" xr3:uid="{00000000-0010-0000-0C00-000013000000}" name="PUBLICACIÓN PERFIL CONTRATANTE" dataDxfId="28"/>
    <tableColumn id="23" xr3:uid="{00000000-0010-0000-0C00-000017000000}" name="LICITADORES PARTICIPANTES" dataDxfId="27"/>
    <tableColumn id="5" xr3:uid="{00000000-0010-0000-0C00-000005000000}" name="CONTRATISTA" dataDxfId="26"/>
    <tableColumn id="6" xr3:uid="{00000000-0010-0000-0C00-000006000000}" name="IMPORTE NETO ADJUDICACIÓN" dataDxfId="25"/>
    <tableColumn id="7" xr3:uid="{00000000-0010-0000-0C00-000007000000}" name="IMPORTE TOTAL ADJUDICACIÓN" dataDxfId="24"/>
    <tableColumn id="8" xr3:uid="{00000000-0010-0000-0C00-000008000000}" name="FECHA ADJUDICACIÓN" dataDxfId="23"/>
    <tableColumn id="9" xr3:uid="{00000000-0010-0000-0C00-000009000000}" name="PLAZO EJECUCIÓN" dataDxfId="22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D000000}" name="Tabla19161718" displayName="Tabla19161718" ref="A7:P8" insertRow="1" totalsRowShown="0" headerRowDxfId="21" dataDxfId="20">
  <autoFilter ref="A7:P8" xr:uid="{00000000-0009-0000-0100-000011000000}"/>
  <tableColumns count="16">
    <tableColumn id="1" xr3:uid="{00000000-0010-0000-0D00-000001000000}" name="EXPEDIENTE" dataDxfId="19"/>
    <tableColumn id="2" xr3:uid="{00000000-0010-0000-0D00-000002000000}" name="OBJETO" dataDxfId="18"/>
    <tableColumn id="3" xr3:uid="{00000000-0010-0000-0D00-000003000000}" name="PROCEDIMIENTO ADJUDICACIÓN" dataDxfId="17"/>
    <tableColumn id="4" xr3:uid="{00000000-0010-0000-0D00-000004000000}" name="TIPO CONTRATO" dataDxfId="16"/>
    <tableColumn id="18" xr3:uid="{00000000-0010-0000-0D00-000012000000}" name="IMPORTE NETO PRESUPUESTO" dataDxfId="15"/>
    <tableColumn id="17" xr3:uid="{00000000-0010-0000-0D00-000011000000}" name="IMPORTE TOTAL PRESUPUESTO" dataDxfId="14"/>
    <tableColumn id="22" xr3:uid="{00000000-0010-0000-0D00-000016000000}" name="PUBLICACIÓN DOUE" dataDxfId="13"/>
    <tableColumn id="21" xr3:uid="{00000000-0010-0000-0D00-000015000000}" name="PUBLICACIÓN BOE" dataDxfId="12"/>
    <tableColumn id="20" xr3:uid="{00000000-0010-0000-0D00-000014000000}" name="PUBLICACIÓN BOP" dataDxfId="11"/>
    <tableColumn id="19" xr3:uid="{00000000-0010-0000-0D00-000013000000}" name="PUBLICACIÓN PERFIL CONTRATANTE" dataDxfId="10"/>
    <tableColumn id="23" xr3:uid="{00000000-0010-0000-0D00-000017000000}" name="LICITADORES PARTICIPANTES" dataDxfId="9"/>
    <tableColumn id="5" xr3:uid="{00000000-0010-0000-0D00-000005000000}" name="CONTRATISTA" dataDxfId="8"/>
    <tableColumn id="6" xr3:uid="{00000000-0010-0000-0D00-000006000000}" name="IMPORTE NETO ADJUDICACIÓN" dataDxfId="7"/>
    <tableColumn id="7" xr3:uid="{00000000-0010-0000-0D00-000007000000}" name="IMPORTE TOTAL ADJUDICACIÓN" dataDxfId="6"/>
    <tableColumn id="8" xr3:uid="{00000000-0010-0000-0D00-000008000000}" name="FECHA ADJUDICACIÓN" dataDxfId="5"/>
    <tableColumn id="9" xr3:uid="{00000000-0010-0000-0D00-000009000000}" name="PLAZO EJECUCIÓN" dataDxf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E000000}" name="Tabla17" displayName="Tabla17" ref="A7:G238" totalsRowShown="0" headerRowDxfId="3">
  <autoFilter ref="A7:G238" xr:uid="{00000000-0009-0000-0100-000006000000}"/>
  <sortState xmlns:xlrd2="http://schemas.microsoft.com/office/spreadsheetml/2017/richdata2" ref="A8:G61">
    <sortCondition ref="B4:B57"/>
  </sortState>
  <tableColumns count="7">
    <tableColumn id="1" xr3:uid="{00000000-0010-0000-0E00-000001000000}" name="NIF/NIE"/>
    <tableColumn id="2" xr3:uid="{00000000-0010-0000-0E00-000002000000}" name="Denominación Social"/>
    <tableColumn id="3" xr3:uid="{00000000-0010-0000-0E00-000003000000}" name="Fecha del acuerdo" dataDxfId="2"/>
    <tableColumn id="4" xr3:uid="{00000000-0010-0000-0E00-000004000000}" name="Fecha inicio de la prohibición" dataDxfId="1"/>
    <tableColumn id="5" xr3:uid="{00000000-0010-0000-0E00-000005000000}" name="Fecha fin de la prohibición" dataDxfId="0"/>
    <tableColumn id="6" xr3:uid="{00000000-0010-0000-0E00-000006000000}" name="Efecto"/>
    <tableColumn id="7" xr3:uid="{00000000-0010-0000-0E00-000007000000}" name="Autorida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5" displayName="Tabla15" ref="B89:D99" totalsRowShown="0">
  <autoFilter ref="B89:D99" xr:uid="{00000000-0009-0000-0100-000002000000}"/>
  <tableColumns count="3">
    <tableColumn id="1" xr3:uid="{00000000-0010-0000-0100-000001000000}" name="Columna1" dataDxfId="196"/>
    <tableColumn id="2" xr3:uid="{00000000-0010-0000-0100-000002000000}" name="Columna2" dataDxfId="195"/>
    <tableColumn id="3" xr3:uid="{00000000-0010-0000-0100-000003000000}" name="Columna3" dataDxfId="194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la14621" displayName="Tabla14621" ref="A6:P8" insertRow="1" totalsRowCount="1" headerRowDxfId="193" dataDxfId="192">
  <autoFilter ref="A6:P7" xr:uid="{00000000-0009-0000-0100-000014000000}"/>
  <tableColumns count="16">
    <tableColumn id="1" xr3:uid="{00000000-0010-0000-0200-000001000000}" name="EXPEDIENTE" dataDxfId="191" totalsRowDxfId="190"/>
    <tableColumn id="2" xr3:uid="{00000000-0010-0000-0200-000002000000}" name="OBJETO" dataDxfId="189" totalsRowDxfId="188"/>
    <tableColumn id="3" xr3:uid="{00000000-0010-0000-0200-000003000000}" name="PROCEDIMIENTO ADJUDICACIÓN" dataDxfId="187" totalsRowDxfId="186"/>
    <tableColumn id="4" xr3:uid="{00000000-0010-0000-0200-000004000000}" name="TIPO CONTRATO" dataDxfId="185" totalsRowDxfId="184"/>
    <tableColumn id="18" xr3:uid="{00000000-0010-0000-0200-000012000000}" name="IMPORTE NETO PRESUPUESTO" dataDxfId="183" totalsRowDxfId="182"/>
    <tableColumn id="17" xr3:uid="{00000000-0010-0000-0200-000011000000}" name="IMPORTE TOTAL PRESUPUESTO" dataDxfId="181" totalsRowDxfId="180"/>
    <tableColumn id="22" xr3:uid="{00000000-0010-0000-0200-000016000000}" name="PUBLICACIÓN DOUE" dataDxfId="179" totalsRowDxfId="178"/>
    <tableColumn id="21" xr3:uid="{00000000-0010-0000-0200-000015000000}" name="PUBLICACIÓN BOE" dataDxfId="177" totalsRowDxfId="176"/>
    <tableColumn id="20" xr3:uid="{00000000-0010-0000-0200-000014000000}" name="PUBLICACIÓN BOP" dataDxfId="175" totalsRowDxfId="174"/>
    <tableColumn id="19" xr3:uid="{00000000-0010-0000-0200-000013000000}" name="PUBLICACIÓN PERFIL CONTRATANTE" dataDxfId="173" totalsRowDxfId="172"/>
    <tableColumn id="23" xr3:uid="{00000000-0010-0000-0200-000017000000}" name="LICITADORES PARTICIPANTES" dataDxfId="171" totalsRowDxfId="170"/>
    <tableColumn id="5" xr3:uid="{00000000-0010-0000-0200-000005000000}" name="CONTRATISTA" dataDxfId="169" totalsRowDxfId="168"/>
    <tableColumn id="6" xr3:uid="{00000000-0010-0000-0200-000006000000}" name="IMPORTE NETO ADJUDICACIÓN" dataDxfId="167" totalsRowDxfId="166"/>
    <tableColumn id="7" xr3:uid="{00000000-0010-0000-0200-000007000000}" name="IMPORTE TOTAL ADJUDICACIÓN" dataDxfId="165" totalsRowDxfId="164"/>
    <tableColumn id="8" xr3:uid="{00000000-0010-0000-0200-000008000000}" name="FECHA ADJUDICACIÓN" dataDxfId="163" totalsRowDxfId="162"/>
    <tableColumn id="9" xr3:uid="{00000000-0010-0000-0200-000009000000}" name="PLAZO EJECUCIÓN" dataDxfId="161" totalsRowDxfId="16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1464" displayName="Tabla1464" ref="A7:P39" totalsRowCount="1" headerRowDxfId="159" dataDxfId="158">
  <autoFilter ref="A7:P38" xr:uid="{00000000-0009-0000-0100-000003000000}"/>
  <tableColumns count="16">
    <tableColumn id="1" xr3:uid="{00000000-0010-0000-0300-000001000000}" name="EXPEDIENTE" totalsRowDxfId="157"/>
    <tableColumn id="2" xr3:uid="{00000000-0010-0000-0300-000002000000}" name="OBJETO" totalsRowDxfId="156"/>
    <tableColumn id="3" xr3:uid="{00000000-0010-0000-0300-000003000000}" name="PROCEDIMIENTO ADJUDICACIÓN" totalsRowDxfId="155"/>
    <tableColumn id="4" xr3:uid="{00000000-0010-0000-0300-000004000000}" name="TIPO CONTRATO" totalsRowDxfId="154"/>
    <tableColumn id="18" xr3:uid="{00000000-0010-0000-0300-000012000000}" name="IMPORTE NETO PRESUPUESTO" totalsRowDxfId="153" dataCellStyle="Moneda"/>
    <tableColumn id="17" xr3:uid="{00000000-0010-0000-0300-000011000000}" name="IMPORTE TOTAL PRESUPUESTO" totalsRowDxfId="152" dataCellStyle="Moneda"/>
    <tableColumn id="22" xr3:uid="{00000000-0010-0000-0300-000016000000}" name="PUBLICACIÓN DOUE" totalsRowDxfId="151"/>
    <tableColumn id="21" xr3:uid="{00000000-0010-0000-0300-000015000000}" name="PUBLICACIÓN BOE" totalsRowDxfId="150"/>
    <tableColumn id="20" xr3:uid="{00000000-0010-0000-0300-000014000000}" name="PUBLICACIÓN BOP" totalsRowDxfId="149"/>
    <tableColumn id="19" xr3:uid="{00000000-0010-0000-0300-000013000000}" name="PUBLICACIÓN PERFIL CONTRATANTE" totalsRowDxfId="148"/>
    <tableColumn id="23" xr3:uid="{00000000-0010-0000-0300-000017000000}" name="LICITADORES PARTICIPANTES" totalsRowDxfId="147"/>
    <tableColumn id="5" xr3:uid="{00000000-0010-0000-0300-000005000000}" name="CONTRATISTA" totalsRowDxfId="146"/>
    <tableColumn id="6" xr3:uid="{00000000-0010-0000-0300-000006000000}" name="IMPORTE NETO ADJUDICACIÓN" dataDxfId="145" totalsRowDxfId="144" dataCellStyle="Moneda"/>
    <tableColumn id="7" xr3:uid="{00000000-0010-0000-0300-000007000000}" name="IMPORTE TOTAL ADJUDICACIÓN" dataDxfId="143" totalsRowDxfId="142" dataCellStyle="Moneda"/>
    <tableColumn id="8" xr3:uid="{00000000-0010-0000-0300-000008000000}" name="FECHA ADJUDICACIÓN" dataDxfId="141" totalsRowDxfId="140"/>
    <tableColumn id="9" xr3:uid="{00000000-0010-0000-0300-000009000000}" name="PLAZO EJECUCIÓN" dataDxfId="139" totalsRowDxfId="13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146" displayName="Tabla146" ref="A7:P8" totalsRowShown="0" headerRowDxfId="137" dataDxfId="136">
  <autoFilter ref="A7:P8" xr:uid="{00000000-0009-0000-0100-000005000000}"/>
  <tableColumns count="16">
    <tableColumn id="1" xr3:uid="{00000000-0010-0000-0400-000001000000}" name="EXPEDIENTE" dataDxfId="135"/>
    <tableColumn id="2" xr3:uid="{00000000-0010-0000-0400-000002000000}" name="OBJETO" dataDxfId="134"/>
    <tableColumn id="3" xr3:uid="{00000000-0010-0000-0400-000003000000}" name="PROCEDIMIENTO ADJUDICACIÓN" dataDxfId="133"/>
    <tableColumn id="4" xr3:uid="{00000000-0010-0000-0400-000004000000}" name="TIPO CONTRATO" dataDxfId="132"/>
    <tableColumn id="18" xr3:uid="{00000000-0010-0000-0400-000012000000}" name="IMPORTE NETO PRESUPUESTO" dataDxfId="131"/>
    <tableColumn id="17" xr3:uid="{00000000-0010-0000-0400-000011000000}" name="IMPORTE TOTAL PRESUPUESTO" dataDxfId="130"/>
    <tableColumn id="22" xr3:uid="{00000000-0010-0000-0400-000016000000}" name="PUBLICACIÓN DOUE" dataDxfId="129"/>
    <tableColumn id="21" xr3:uid="{00000000-0010-0000-0400-000015000000}" name="PUBLICACIÓN BOE" dataDxfId="128"/>
    <tableColumn id="20" xr3:uid="{00000000-0010-0000-0400-000014000000}" name="PUBLICACIÓN BOP" dataDxfId="127"/>
    <tableColumn id="19" xr3:uid="{00000000-0010-0000-0400-000013000000}" name="PUBLICACIÓN PERFIL CONTRATANTE" dataDxfId="126"/>
    <tableColumn id="23" xr3:uid="{00000000-0010-0000-0400-000017000000}" name="LICITADORES PARTICIPANTES" dataDxfId="125"/>
    <tableColumn id="5" xr3:uid="{00000000-0010-0000-0400-000005000000}" name="CONTRATISTA" dataDxfId="124"/>
    <tableColumn id="6" xr3:uid="{00000000-0010-0000-0400-000006000000}" name="IMPORTE NETO ADJUDICACIÓN" dataDxfId="123"/>
    <tableColumn id="7" xr3:uid="{00000000-0010-0000-0400-000007000000}" name="IMPORTE TOTAL ADJUDICACIÓN" dataDxfId="122"/>
    <tableColumn id="8" xr3:uid="{00000000-0010-0000-0400-000008000000}" name="FECHA ADJUDICACIÓN" dataDxfId="121"/>
    <tableColumn id="9" xr3:uid="{00000000-0010-0000-0400-000009000000}" name="PLAZO EJECUCIÓN" dataDxfId="1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a1468" displayName="Tabla1468" ref="A7:I8" totalsRowShown="0" headerRowDxfId="119" dataDxfId="118">
  <autoFilter ref="A7:I8" xr:uid="{00000000-0009-0000-0100-000007000000}"/>
  <tableColumns count="9">
    <tableColumn id="1" xr3:uid="{00000000-0010-0000-0500-000001000000}" name="EXPEDIENTE" dataDxfId="117"/>
    <tableColumn id="2" xr3:uid="{00000000-0010-0000-0500-000002000000}" name="OBJETO" dataDxfId="116"/>
    <tableColumn id="3" xr3:uid="{00000000-0010-0000-0500-000003000000}" name="PROCEDIMIENTO ADJUDICACIÓN" dataDxfId="115"/>
    <tableColumn id="4" xr3:uid="{00000000-0010-0000-0500-000004000000}" name="EXPEDIENTE RELACIONADO" dataDxfId="114"/>
    <tableColumn id="18" xr3:uid="{00000000-0010-0000-0500-000012000000}" name="TIPO CONTRATO" dataDxfId="113"/>
    <tableColumn id="17" xr3:uid="{00000000-0010-0000-0500-000011000000}" name="CONTRATISTA" dataDxfId="112"/>
    <tableColumn id="22" xr3:uid="{00000000-0010-0000-0500-000016000000}" name="IMPORTE NETO MODIFICACIÓN" dataDxfId="111" dataCellStyle="Moneda"/>
    <tableColumn id="21" xr3:uid="{00000000-0010-0000-0500-000015000000}" name="IMPORTE TOTAL MODIFICACIÓN" dataDxfId="110" dataCellStyle="Moneda"/>
    <tableColumn id="5" xr3:uid="{00000000-0010-0000-0500-000005000000}" name="FECHA MODIFICACIÓN" dataDxfId="10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a146811" displayName="Tabla146811" ref="A7:I20" totalsRowShown="0" headerRowDxfId="108" dataDxfId="107">
  <autoFilter ref="A7:I20" xr:uid="{00000000-0009-0000-0100-00000A000000}"/>
  <tableColumns count="9">
    <tableColumn id="1" xr3:uid="{00000000-0010-0000-0600-000001000000}" name="EXPEDIENTE" dataDxfId="106"/>
    <tableColumn id="2" xr3:uid="{00000000-0010-0000-0600-000002000000}" name="OBJETO" dataDxfId="105"/>
    <tableColumn id="3" xr3:uid="{00000000-0010-0000-0600-000003000000}" name="PROCEDIMIENTO ADJUDICACIÓN" dataDxfId="104"/>
    <tableColumn id="4" xr3:uid="{00000000-0010-0000-0600-000004000000}" name="EXPEDIENTE RELACIONADO" dataDxfId="103"/>
    <tableColumn id="18" xr3:uid="{00000000-0010-0000-0600-000012000000}" name="TIPO CONTRATO" dataDxfId="102"/>
    <tableColumn id="17" xr3:uid="{00000000-0010-0000-0600-000011000000}" name="CONTRATISTA" dataDxfId="101"/>
    <tableColumn id="22" xr3:uid="{00000000-0010-0000-0600-000016000000}" name="IMPORTE NETO PRÓRROGA" dataDxfId="100" dataCellStyle="Moneda"/>
    <tableColumn id="21" xr3:uid="{00000000-0010-0000-0600-000015000000}" name="IMPORTE TOTAL PRÓRROGA" dataDxfId="99" dataCellStyle="Moneda"/>
    <tableColumn id="5" xr3:uid="{00000000-0010-0000-0600-000005000000}" name="FECHA PRÓRROGA" dataDxfId="9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a1468115" displayName="Tabla1468115" ref="A7:I8" insertRow="1" totalsRowShown="0" headerRowDxfId="97" dataDxfId="96">
  <autoFilter ref="A7:I8" xr:uid="{00000000-0009-0000-0100-000004000000}"/>
  <tableColumns count="9">
    <tableColumn id="1" xr3:uid="{00000000-0010-0000-0700-000001000000}" name="EXPEDIENTE" dataDxfId="95"/>
    <tableColumn id="2" xr3:uid="{00000000-0010-0000-0700-000002000000}" name="OBJETO" dataDxfId="94"/>
    <tableColumn id="3" xr3:uid="{00000000-0010-0000-0700-000003000000}" name="PROCEDIMIENTO ADJUDICACIÓN" dataDxfId="93"/>
    <tableColumn id="4" xr3:uid="{00000000-0010-0000-0700-000004000000}" name="EXPEDIENTE RELACIONADO" dataDxfId="92"/>
    <tableColumn id="18" xr3:uid="{00000000-0010-0000-0700-000012000000}" name="TIPO CONTRATO" dataDxfId="91"/>
    <tableColumn id="17" xr3:uid="{00000000-0010-0000-0700-000011000000}" name="CONTRATISTA" dataDxfId="90"/>
    <tableColumn id="22" xr3:uid="{00000000-0010-0000-0700-000016000000}" name="IMPORTE NETO PRÓRROGA" dataDxfId="89"/>
    <tableColumn id="21" xr3:uid="{00000000-0010-0000-0700-000015000000}" name="IMPORTE TOTAL PRÓRROGA" dataDxfId="88"/>
    <tableColumn id="5" xr3:uid="{00000000-0010-0000-0700-000005000000}" name="FECHA PRÓRROGA" dataDxfId="8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a14681112" displayName="Tabla14681112" ref="A7:I8" totalsRowShown="0" headerRowDxfId="86" dataDxfId="85">
  <autoFilter ref="A7:I8" xr:uid="{00000000-0009-0000-0100-00000B000000}"/>
  <tableColumns count="9">
    <tableColumn id="1" xr3:uid="{00000000-0010-0000-0800-000001000000}" name="EXPEDIENTE" dataDxfId="84"/>
    <tableColumn id="2" xr3:uid="{00000000-0010-0000-0800-000002000000}" name="OBJETO" dataDxfId="83"/>
    <tableColumn id="3" xr3:uid="{00000000-0010-0000-0800-000003000000}" name="PROCEDIMIENTO ADJUDICACIÓN" dataDxfId="82"/>
    <tableColumn id="4" xr3:uid="{00000000-0010-0000-0800-000004000000}" name="EXPEDIENTE RELACIONADO" dataDxfId="81"/>
    <tableColumn id="18" xr3:uid="{00000000-0010-0000-0800-000012000000}" name="TIPO CONTRATO" dataDxfId="80"/>
    <tableColumn id="17" xr3:uid="{00000000-0010-0000-0800-000011000000}" name="CONTRATISTA" dataDxfId="79"/>
    <tableColumn id="22" xr3:uid="{00000000-0010-0000-0800-000016000000}" name="IMPORTE NETO REVISIÓN" dataDxfId="78"/>
    <tableColumn id="21" xr3:uid="{00000000-0010-0000-0800-000015000000}" name="IMPORTE TOTAL REVISIÓN" dataDxfId="77"/>
    <tableColumn id="5" xr3:uid="{00000000-0010-0000-0800-000005000000}" name="FECHA REVISIÓN DE PRECIOS" dataDxfId="7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"/>
  <sheetViews>
    <sheetView showRuler="0" topLeftCell="D1" zoomScale="80" zoomScaleNormal="80" workbookViewId="0">
      <selection activeCell="B11" sqref="B11"/>
    </sheetView>
  </sheetViews>
  <sheetFormatPr baseColWidth="10" defaultRowHeight="15"/>
  <cols>
    <col min="1" max="1" width="19.5" style="13" customWidth="1"/>
    <col min="2" max="2" width="86.6640625" style="18" customWidth="1"/>
    <col min="3" max="3" width="26.33203125" customWidth="1"/>
    <col min="4" max="4" width="21.5" bestFit="1" customWidth="1"/>
    <col min="5" max="6" width="21.33203125" style="59" customWidth="1"/>
    <col min="7" max="7" width="14.33203125" customWidth="1"/>
    <col min="8" max="8" width="12.83203125" customWidth="1"/>
    <col min="9" max="9" width="14.6640625" customWidth="1"/>
    <col min="10" max="10" width="20.6640625" style="51" customWidth="1"/>
    <col min="11" max="11" width="18.5" customWidth="1"/>
    <col min="12" max="12" width="25.33203125" style="18" customWidth="1"/>
    <col min="13" max="13" width="18.83203125" style="63" customWidth="1"/>
    <col min="14" max="14" width="24" style="63" customWidth="1"/>
    <col min="15" max="15" width="16.33203125" style="41" customWidth="1"/>
    <col min="16" max="16" width="14" style="36" customWidth="1"/>
  </cols>
  <sheetData>
    <row r="1" spans="1:16" ht="19">
      <c r="A1" s="68" t="s">
        <v>615</v>
      </c>
      <c r="B1" s="68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60" t="s">
        <v>7</v>
      </c>
      <c r="F7" s="60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64" t="s">
        <v>11</v>
      </c>
      <c r="N7" s="64" t="s">
        <v>12</v>
      </c>
      <c r="O7" s="37" t="s">
        <v>9</v>
      </c>
      <c r="P7" s="37" t="s">
        <v>10</v>
      </c>
    </row>
    <row r="8" spans="1:16" s="19" customFormat="1" ht="63.75" customHeight="1">
      <c r="A8" s="19" t="s">
        <v>310</v>
      </c>
      <c r="B8" s="1" t="s">
        <v>617</v>
      </c>
      <c r="C8" s="19" t="s">
        <v>170</v>
      </c>
      <c r="D8" s="19" t="s">
        <v>3</v>
      </c>
      <c r="E8" s="57">
        <v>75206.61</v>
      </c>
      <c r="F8" s="57">
        <v>91000</v>
      </c>
      <c r="G8" s="19" t="s">
        <v>311</v>
      </c>
      <c r="H8" s="19" t="s">
        <v>183</v>
      </c>
      <c r="I8" s="48">
        <v>43167</v>
      </c>
      <c r="J8" s="51" t="s">
        <v>311</v>
      </c>
      <c r="K8" s="19">
        <v>1</v>
      </c>
      <c r="L8" s="1" t="s">
        <v>641</v>
      </c>
      <c r="M8" s="65">
        <v>32338.84</v>
      </c>
      <c r="N8" s="65">
        <v>39130</v>
      </c>
      <c r="O8" s="52" t="s">
        <v>312</v>
      </c>
      <c r="P8" s="49">
        <v>6</v>
      </c>
    </row>
    <row r="9" spans="1:16" s="19" customFormat="1" ht="63.75" customHeight="1">
      <c r="A9" s="19" t="s">
        <v>310</v>
      </c>
      <c r="B9" s="1" t="s">
        <v>618</v>
      </c>
      <c r="C9" s="19" t="s">
        <v>170</v>
      </c>
      <c r="D9" s="19" t="s">
        <v>3</v>
      </c>
      <c r="E9" s="57">
        <v>68595.039999999994</v>
      </c>
      <c r="F9" s="57">
        <v>83000</v>
      </c>
      <c r="G9" s="19" t="s">
        <v>311</v>
      </c>
      <c r="H9" s="19" t="s">
        <v>183</v>
      </c>
      <c r="I9" s="48">
        <v>43167</v>
      </c>
      <c r="J9" s="51" t="s">
        <v>311</v>
      </c>
      <c r="K9" s="19">
        <v>1</v>
      </c>
      <c r="L9" s="1" t="s">
        <v>635</v>
      </c>
      <c r="M9" s="65">
        <v>13360</v>
      </c>
      <c r="N9" s="65">
        <v>16165.6</v>
      </c>
      <c r="O9" s="52" t="s">
        <v>312</v>
      </c>
      <c r="P9" s="49">
        <v>6</v>
      </c>
    </row>
    <row r="10" spans="1:16" s="19" customFormat="1" ht="63.75" customHeight="1">
      <c r="A10" s="19" t="s">
        <v>310</v>
      </c>
      <c r="B10" s="1" t="s">
        <v>619</v>
      </c>
      <c r="C10" s="19" t="s">
        <v>170</v>
      </c>
      <c r="D10" s="19" t="s">
        <v>3</v>
      </c>
      <c r="E10" s="57">
        <v>67768.600000000006</v>
      </c>
      <c r="F10" s="57">
        <v>82000.009999999995</v>
      </c>
      <c r="G10" s="19" t="s">
        <v>311</v>
      </c>
      <c r="H10" s="19" t="s">
        <v>183</v>
      </c>
      <c r="I10" s="48">
        <v>43167</v>
      </c>
      <c r="J10" s="51" t="s">
        <v>311</v>
      </c>
      <c r="K10" s="19">
        <v>1</v>
      </c>
      <c r="L10" s="1" t="s">
        <v>640</v>
      </c>
      <c r="M10" s="65">
        <v>25752</v>
      </c>
      <c r="N10" s="65">
        <v>31159.919999999998</v>
      </c>
      <c r="O10" s="52" t="s">
        <v>312</v>
      </c>
      <c r="P10" s="49">
        <v>6</v>
      </c>
    </row>
    <row r="11" spans="1:16" s="19" customFormat="1" ht="63.75" customHeight="1">
      <c r="A11" s="19" t="s">
        <v>310</v>
      </c>
      <c r="B11" s="1" t="s">
        <v>620</v>
      </c>
      <c r="C11" s="19" t="s">
        <v>170</v>
      </c>
      <c r="D11" s="19" t="s">
        <v>3</v>
      </c>
      <c r="E11" s="57">
        <v>64462.81</v>
      </c>
      <c r="F11" s="57">
        <v>78000</v>
      </c>
      <c r="G11" s="19" t="s">
        <v>311</v>
      </c>
      <c r="H11" s="19" t="s">
        <v>183</v>
      </c>
      <c r="I11" s="48">
        <v>43167</v>
      </c>
      <c r="J11" s="51" t="s">
        <v>311</v>
      </c>
      <c r="K11" s="19">
        <v>1</v>
      </c>
      <c r="L11" s="1" t="s">
        <v>639</v>
      </c>
      <c r="M11" s="65">
        <v>24818.18</v>
      </c>
      <c r="N11" s="65">
        <v>30030</v>
      </c>
      <c r="O11" s="52" t="s">
        <v>312</v>
      </c>
      <c r="P11" s="49">
        <v>6</v>
      </c>
    </row>
    <row r="12" spans="1:16" s="19" customFormat="1" ht="63.75" customHeight="1">
      <c r="A12" s="19" t="s">
        <v>310</v>
      </c>
      <c r="B12" s="1" t="s">
        <v>621</v>
      </c>
      <c r="C12" s="19" t="s">
        <v>170</v>
      </c>
      <c r="D12" s="19" t="s">
        <v>3</v>
      </c>
      <c r="E12" s="57">
        <v>66115.7</v>
      </c>
      <c r="F12" s="57">
        <v>80000</v>
      </c>
      <c r="G12" s="19" t="s">
        <v>311</v>
      </c>
      <c r="H12" s="19" t="s">
        <v>183</v>
      </c>
      <c r="I12" s="48">
        <v>43167</v>
      </c>
      <c r="J12" s="51" t="s">
        <v>311</v>
      </c>
      <c r="K12" s="19">
        <v>1</v>
      </c>
      <c r="L12" s="1" t="s">
        <v>634</v>
      </c>
      <c r="M12" s="65">
        <v>25124</v>
      </c>
      <c r="N12" s="65">
        <v>30400.04</v>
      </c>
      <c r="O12" s="41" t="s">
        <v>312</v>
      </c>
      <c r="P12" s="49">
        <v>6</v>
      </c>
    </row>
    <row r="13" spans="1:16" s="19" customFormat="1" ht="63.75" customHeight="1">
      <c r="A13" s="19" t="s">
        <v>310</v>
      </c>
      <c r="B13" s="1" t="s">
        <v>622</v>
      </c>
      <c r="C13" s="19" t="s">
        <v>170</v>
      </c>
      <c r="D13" s="19" t="s">
        <v>3</v>
      </c>
      <c r="E13" s="57">
        <v>61157.02</v>
      </c>
      <c r="F13" s="57">
        <v>73999.990000000005</v>
      </c>
      <c r="G13" s="19" t="s">
        <v>311</v>
      </c>
      <c r="H13" s="19" t="s">
        <v>183</v>
      </c>
      <c r="I13" s="48">
        <v>43167</v>
      </c>
      <c r="J13" s="51" t="s">
        <v>311</v>
      </c>
      <c r="K13" s="19">
        <v>1</v>
      </c>
      <c r="L13" s="1" t="s">
        <v>638</v>
      </c>
      <c r="M13" s="65">
        <v>25100</v>
      </c>
      <c r="N13" s="65">
        <v>30371</v>
      </c>
      <c r="O13" s="41" t="s">
        <v>312</v>
      </c>
      <c r="P13" s="49">
        <v>6</v>
      </c>
    </row>
    <row r="14" spans="1:16" s="19" customFormat="1" ht="63.75" customHeight="1">
      <c r="A14" s="19" t="s">
        <v>310</v>
      </c>
      <c r="B14" s="1" t="s">
        <v>623</v>
      </c>
      <c r="C14" s="19" t="s">
        <v>170</v>
      </c>
      <c r="D14" s="19" t="s">
        <v>3</v>
      </c>
      <c r="E14" s="57">
        <v>61983.47</v>
      </c>
      <c r="F14" s="57">
        <v>75000</v>
      </c>
      <c r="G14" s="19" t="s">
        <v>311</v>
      </c>
      <c r="H14" s="19" t="s">
        <v>183</v>
      </c>
      <c r="I14" s="48">
        <v>43167</v>
      </c>
      <c r="J14" s="51" t="s">
        <v>311</v>
      </c>
      <c r="K14" s="19">
        <v>1</v>
      </c>
      <c r="L14" s="1" t="s">
        <v>638</v>
      </c>
      <c r="M14" s="65">
        <v>26000</v>
      </c>
      <c r="N14" s="65">
        <v>31460</v>
      </c>
      <c r="O14" s="41" t="s">
        <v>312</v>
      </c>
      <c r="P14" s="49">
        <v>6</v>
      </c>
    </row>
    <row r="15" spans="1:16" s="19" customFormat="1" ht="63.75" customHeight="1">
      <c r="A15" s="19" t="s">
        <v>310</v>
      </c>
      <c r="B15" s="1" t="s">
        <v>624</v>
      </c>
      <c r="C15" s="19" t="s">
        <v>170</v>
      </c>
      <c r="D15" s="19" t="s">
        <v>3</v>
      </c>
      <c r="E15" s="57">
        <v>64462.81</v>
      </c>
      <c r="F15" s="57">
        <v>78000</v>
      </c>
      <c r="G15" s="19" t="s">
        <v>311</v>
      </c>
      <c r="H15" s="19" t="s">
        <v>183</v>
      </c>
      <c r="I15" s="48">
        <v>43167</v>
      </c>
      <c r="J15" s="51" t="s">
        <v>311</v>
      </c>
      <c r="K15" s="19">
        <v>1</v>
      </c>
      <c r="L15" s="1" t="s">
        <v>637</v>
      </c>
      <c r="M15" s="65">
        <v>25400</v>
      </c>
      <c r="N15" s="65">
        <v>30734</v>
      </c>
      <c r="O15" s="41" t="s">
        <v>312</v>
      </c>
      <c r="P15" s="49">
        <v>6</v>
      </c>
    </row>
    <row r="16" spans="1:16" s="19" customFormat="1" ht="63.75" customHeight="1">
      <c r="A16" s="19" t="s">
        <v>310</v>
      </c>
      <c r="B16" s="1" t="s">
        <v>625</v>
      </c>
      <c r="C16" s="19" t="s">
        <v>170</v>
      </c>
      <c r="D16" s="19" t="s">
        <v>3</v>
      </c>
      <c r="E16" s="57">
        <v>68595.039999999994</v>
      </c>
      <c r="F16" s="57">
        <v>83000</v>
      </c>
      <c r="G16" s="19" t="s">
        <v>311</v>
      </c>
      <c r="H16" s="19" t="s">
        <v>183</v>
      </c>
      <c r="I16" s="48">
        <v>43167</v>
      </c>
      <c r="J16" s="51" t="s">
        <v>311</v>
      </c>
      <c r="K16" s="19">
        <v>1</v>
      </c>
      <c r="L16" s="1" t="s">
        <v>635</v>
      </c>
      <c r="M16" s="65">
        <v>11690</v>
      </c>
      <c r="N16" s="65">
        <v>14144.9</v>
      </c>
      <c r="O16" s="41" t="s">
        <v>312</v>
      </c>
      <c r="P16" s="49">
        <v>6</v>
      </c>
    </row>
    <row r="17" spans="1:16" s="19" customFormat="1" ht="63.75" customHeight="1">
      <c r="A17" s="19" t="s">
        <v>310</v>
      </c>
      <c r="B17" s="1" t="s">
        <v>626</v>
      </c>
      <c r="C17" s="19" t="s">
        <v>170</v>
      </c>
      <c r="D17" s="19" t="s">
        <v>3</v>
      </c>
      <c r="E17" s="57">
        <v>65289.26</v>
      </c>
      <c r="F17" s="57">
        <v>79000</v>
      </c>
      <c r="G17" s="19" t="s">
        <v>311</v>
      </c>
      <c r="H17" s="19" t="s">
        <v>183</v>
      </c>
      <c r="I17" s="48">
        <v>43167</v>
      </c>
      <c r="J17" s="51" t="s">
        <v>311</v>
      </c>
      <c r="K17" s="19">
        <v>1</v>
      </c>
      <c r="L17" s="1" t="s">
        <v>636</v>
      </c>
      <c r="M17" s="65">
        <v>28074.38</v>
      </c>
      <c r="N17" s="65">
        <v>33970</v>
      </c>
      <c r="O17" s="41" t="s">
        <v>312</v>
      </c>
      <c r="P17" s="49">
        <v>6</v>
      </c>
    </row>
    <row r="18" spans="1:16" s="19" customFormat="1" ht="63.75" customHeight="1">
      <c r="A18" s="19" t="s">
        <v>310</v>
      </c>
      <c r="B18" s="1" t="s">
        <v>627</v>
      </c>
      <c r="C18" s="19" t="s">
        <v>170</v>
      </c>
      <c r="D18" s="19" t="s">
        <v>3</v>
      </c>
      <c r="E18" s="57">
        <v>68595.039999999994</v>
      </c>
      <c r="F18" s="57">
        <v>83000</v>
      </c>
      <c r="G18" s="19" t="s">
        <v>311</v>
      </c>
      <c r="H18" s="19" t="s">
        <v>183</v>
      </c>
      <c r="I18" s="48">
        <v>43167</v>
      </c>
      <c r="J18" s="51" t="s">
        <v>311</v>
      </c>
      <c r="K18" s="19">
        <v>1</v>
      </c>
      <c r="L18" s="1" t="s">
        <v>635</v>
      </c>
      <c r="M18" s="65">
        <v>14760</v>
      </c>
      <c r="N18" s="65">
        <v>17859.599999999999</v>
      </c>
      <c r="O18" s="41" t="s">
        <v>312</v>
      </c>
      <c r="P18" s="49">
        <v>6</v>
      </c>
    </row>
    <row r="19" spans="1:16" s="19" customFormat="1" ht="63.75" customHeight="1">
      <c r="A19" s="19" t="s">
        <v>310</v>
      </c>
      <c r="B19" s="1" t="s">
        <v>628</v>
      </c>
      <c r="C19" s="19" t="s">
        <v>170</v>
      </c>
      <c r="D19" s="19" t="s">
        <v>3</v>
      </c>
      <c r="E19" s="57">
        <v>66115.7</v>
      </c>
      <c r="F19" s="57">
        <v>80000</v>
      </c>
      <c r="G19" s="19" t="s">
        <v>311</v>
      </c>
      <c r="H19" s="19" t="s">
        <v>183</v>
      </c>
      <c r="I19" s="48">
        <v>43167</v>
      </c>
      <c r="J19" s="51" t="s">
        <v>311</v>
      </c>
      <c r="K19" s="19">
        <v>1</v>
      </c>
      <c r="L19" s="1" t="s">
        <v>634</v>
      </c>
      <c r="M19" s="65">
        <v>25124</v>
      </c>
      <c r="N19" s="65">
        <v>30400.04</v>
      </c>
      <c r="O19" s="41" t="s">
        <v>312</v>
      </c>
      <c r="P19" s="49">
        <v>6</v>
      </c>
    </row>
    <row r="20" spans="1:16" s="19" customFormat="1" ht="49.5" customHeight="1">
      <c r="A20" s="19" t="s">
        <v>313</v>
      </c>
      <c r="B20" s="1" t="s">
        <v>629</v>
      </c>
      <c r="C20" s="19" t="s">
        <v>170</v>
      </c>
      <c r="D20" s="19" t="s">
        <v>3</v>
      </c>
      <c r="E20" s="57">
        <v>58380</v>
      </c>
      <c r="F20" s="57">
        <v>70639.8</v>
      </c>
      <c r="I20" s="48">
        <v>43164</v>
      </c>
      <c r="J20" s="51"/>
      <c r="K20" s="19">
        <v>1</v>
      </c>
      <c r="L20" s="1" t="s">
        <v>632</v>
      </c>
      <c r="M20" s="65">
        <v>43785</v>
      </c>
      <c r="N20" s="65">
        <v>52979.85</v>
      </c>
      <c r="O20" s="41" t="s">
        <v>314</v>
      </c>
      <c r="P20" s="19">
        <v>10</v>
      </c>
    </row>
    <row r="21" spans="1:16" s="19" customFormat="1" ht="49.5" customHeight="1">
      <c r="A21" s="19" t="s">
        <v>313</v>
      </c>
      <c r="B21" s="1" t="s">
        <v>630</v>
      </c>
      <c r="C21" s="19" t="s">
        <v>170</v>
      </c>
      <c r="D21" s="19" t="s">
        <v>3</v>
      </c>
      <c r="E21" s="57">
        <v>63000</v>
      </c>
      <c r="F21" s="57">
        <v>76230</v>
      </c>
      <c r="I21" s="48">
        <v>43164</v>
      </c>
      <c r="J21" s="51"/>
      <c r="K21" s="19">
        <v>1</v>
      </c>
      <c r="L21" s="1" t="s">
        <v>633</v>
      </c>
      <c r="M21" s="65">
        <v>39000</v>
      </c>
      <c r="N21" s="65">
        <v>47190</v>
      </c>
      <c r="O21" s="41" t="s">
        <v>314</v>
      </c>
      <c r="P21" s="49">
        <v>10</v>
      </c>
    </row>
    <row r="22" spans="1:16" s="19" customFormat="1" ht="49.5" customHeight="1">
      <c r="A22" s="19" t="s">
        <v>313</v>
      </c>
      <c r="B22" s="1" t="s">
        <v>631</v>
      </c>
      <c r="C22" s="19" t="s">
        <v>170</v>
      </c>
      <c r="D22" s="19" t="s">
        <v>3</v>
      </c>
      <c r="E22" s="57">
        <v>49560</v>
      </c>
      <c r="F22" s="57">
        <v>59967.6</v>
      </c>
      <c r="I22" s="48">
        <v>43164</v>
      </c>
      <c r="J22" s="51"/>
      <c r="K22" s="19">
        <v>1</v>
      </c>
      <c r="L22" s="1" t="s">
        <v>632</v>
      </c>
      <c r="M22" s="65">
        <v>37170</v>
      </c>
      <c r="N22" s="65">
        <v>44975.7</v>
      </c>
      <c r="O22" s="41" t="s">
        <v>314</v>
      </c>
      <c r="P22" s="49" t="s">
        <v>114</v>
      </c>
    </row>
    <row r="23" spans="1:16" s="19" customFormat="1" ht="30" customHeight="1">
      <c r="A23" s="19" t="s">
        <v>315</v>
      </c>
      <c r="B23" s="1" t="s">
        <v>316</v>
      </c>
      <c r="C23" s="19" t="s">
        <v>170</v>
      </c>
      <c r="D23" s="19" t="s">
        <v>3</v>
      </c>
      <c r="E23" s="57">
        <v>840000</v>
      </c>
      <c r="F23" s="57">
        <v>1016400</v>
      </c>
      <c r="G23" s="19" t="s">
        <v>311</v>
      </c>
      <c r="H23" s="19" t="s">
        <v>183</v>
      </c>
      <c r="I23" s="48">
        <v>43165</v>
      </c>
      <c r="J23" s="51" t="s">
        <v>311</v>
      </c>
      <c r="K23" s="19">
        <f t="shared" ref="K23:K72" si="0">IF(T23=0,1,T23)</f>
        <v>1</v>
      </c>
      <c r="L23" s="1" t="s">
        <v>317</v>
      </c>
      <c r="M23" s="65">
        <v>539000</v>
      </c>
      <c r="N23" s="65">
        <v>652190</v>
      </c>
      <c r="O23" s="41" t="s">
        <v>318</v>
      </c>
      <c r="P23" s="49">
        <v>44</v>
      </c>
    </row>
    <row r="24" spans="1:16" s="19" customFormat="1" ht="30" customHeight="1">
      <c r="A24" s="19" t="s">
        <v>319</v>
      </c>
      <c r="B24" s="1" t="s">
        <v>320</v>
      </c>
      <c r="C24" s="19" t="s">
        <v>170</v>
      </c>
      <c r="D24" s="19" t="s">
        <v>321</v>
      </c>
      <c r="E24" s="57">
        <v>57720</v>
      </c>
      <c r="F24" s="57">
        <v>69841.2</v>
      </c>
      <c r="I24" s="48"/>
      <c r="J24" s="51" t="s">
        <v>184</v>
      </c>
      <c r="K24" s="19">
        <f t="shared" si="0"/>
        <v>1</v>
      </c>
      <c r="L24" s="1" t="s">
        <v>322</v>
      </c>
      <c r="M24" s="65">
        <v>78100</v>
      </c>
      <c r="N24" s="65">
        <v>94501</v>
      </c>
      <c r="O24" s="41" t="s">
        <v>323</v>
      </c>
      <c r="P24" s="49">
        <v>1</v>
      </c>
    </row>
    <row r="25" spans="1:16" s="19" customFormat="1" ht="30" customHeight="1">
      <c r="A25" s="19" t="s">
        <v>324</v>
      </c>
      <c r="B25" s="1" t="s">
        <v>325</v>
      </c>
      <c r="C25" s="19" t="s">
        <v>171</v>
      </c>
      <c r="D25" s="19" t="s">
        <v>3</v>
      </c>
      <c r="E25" s="57">
        <v>37500</v>
      </c>
      <c r="F25" s="57">
        <v>45375</v>
      </c>
      <c r="I25" s="48"/>
      <c r="J25" s="51"/>
      <c r="K25" s="19">
        <f t="shared" si="0"/>
        <v>1</v>
      </c>
      <c r="L25" s="1" t="s">
        <v>326</v>
      </c>
      <c r="M25" s="65">
        <v>37500</v>
      </c>
      <c r="N25" s="65">
        <v>45375</v>
      </c>
      <c r="O25" s="41" t="s">
        <v>327</v>
      </c>
      <c r="P25" s="49">
        <v>36</v>
      </c>
    </row>
    <row r="26" spans="1:16" s="19" customFormat="1" ht="30" customHeight="1">
      <c r="A26" s="19" t="s">
        <v>328</v>
      </c>
      <c r="B26" s="1" t="s">
        <v>186</v>
      </c>
      <c r="C26" s="19" t="s">
        <v>145</v>
      </c>
      <c r="D26" s="19" t="s">
        <v>2</v>
      </c>
      <c r="E26" s="57">
        <v>830</v>
      </c>
      <c r="F26" s="57">
        <v>1004.3</v>
      </c>
      <c r="I26" s="48"/>
      <c r="J26" s="51"/>
      <c r="K26" s="19">
        <f t="shared" si="0"/>
        <v>1</v>
      </c>
      <c r="L26" s="1" t="s">
        <v>187</v>
      </c>
      <c r="M26" s="65">
        <v>830</v>
      </c>
      <c r="N26" s="65">
        <v>1004.3</v>
      </c>
      <c r="O26" s="41" t="s">
        <v>329</v>
      </c>
      <c r="P26" s="19" t="s">
        <v>114</v>
      </c>
    </row>
    <row r="27" spans="1:16" s="19" customFormat="1" ht="37.5" customHeight="1">
      <c r="A27" s="19" t="s">
        <v>330</v>
      </c>
      <c r="B27" s="1" t="s">
        <v>331</v>
      </c>
      <c r="C27" s="19" t="s">
        <v>171</v>
      </c>
      <c r="D27" s="19" t="s">
        <v>3</v>
      </c>
      <c r="E27" s="57">
        <v>456803.41</v>
      </c>
      <c r="F27" s="57">
        <v>552732.13</v>
      </c>
      <c r="I27" s="48"/>
      <c r="J27" s="51"/>
      <c r="K27" s="19">
        <f t="shared" si="0"/>
        <v>1</v>
      </c>
      <c r="L27" s="1" t="s">
        <v>332</v>
      </c>
      <c r="M27" s="65">
        <v>456803.4</v>
      </c>
      <c r="N27" s="65">
        <v>552732.11</v>
      </c>
      <c r="O27" s="41" t="s">
        <v>333</v>
      </c>
      <c r="P27" s="49">
        <v>24</v>
      </c>
    </row>
    <row r="28" spans="1:16" s="19" customFormat="1" ht="33.75" customHeight="1">
      <c r="A28" s="19" t="s">
        <v>334</v>
      </c>
      <c r="B28" s="1" t="s">
        <v>335</v>
      </c>
      <c r="C28" s="19" t="s">
        <v>336</v>
      </c>
      <c r="D28" s="19" t="s">
        <v>3</v>
      </c>
      <c r="E28" s="57">
        <v>49500</v>
      </c>
      <c r="F28" s="57">
        <v>59895.01</v>
      </c>
      <c r="I28" s="48"/>
      <c r="J28" s="51" t="s">
        <v>337</v>
      </c>
      <c r="K28" s="19">
        <f t="shared" si="0"/>
        <v>1</v>
      </c>
      <c r="L28" s="1" t="s">
        <v>338</v>
      </c>
      <c r="M28" s="65">
        <v>36280</v>
      </c>
      <c r="N28" s="65">
        <v>43898.8</v>
      </c>
      <c r="O28" s="41" t="s">
        <v>339</v>
      </c>
      <c r="P28" s="49">
        <v>24</v>
      </c>
    </row>
    <row r="29" spans="1:16" s="19" customFormat="1" ht="30" customHeight="1">
      <c r="A29" s="19" t="s">
        <v>340</v>
      </c>
      <c r="B29" s="1" t="s">
        <v>341</v>
      </c>
      <c r="C29" s="19" t="s">
        <v>172</v>
      </c>
      <c r="D29" s="19" t="s">
        <v>2</v>
      </c>
      <c r="E29" s="57">
        <v>55</v>
      </c>
      <c r="F29" s="57">
        <v>66.55</v>
      </c>
      <c r="I29" s="48"/>
      <c r="J29" s="51"/>
      <c r="K29" s="19">
        <f t="shared" si="0"/>
        <v>1</v>
      </c>
      <c r="L29" s="1" t="s">
        <v>177</v>
      </c>
      <c r="M29" s="65">
        <v>55</v>
      </c>
      <c r="N29" s="65">
        <v>66.55</v>
      </c>
      <c r="O29" s="41" t="s">
        <v>342</v>
      </c>
      <c r="P29" s="19" t="s">
        <v>114</v>
      </c>
    </row>
    <row r="30" spans="1:16" s="19" customFormat="1" ht="30" customHeight="1">
      <c r="A30" s="19" t="s">
        <v>343</v>
      </c>
      <c r="B30" s="1" t="s">
        <v>344</v>
      </c>
      <c r="C30" s="19" t="s">
        <v>172</v>
      </c>
      <c r="D30" s="19" t="s">
        <v>3</v>
      </c>
      <c r="E30" s="57">
        <v>45</v>
      </c>
      <c r="F30" s="57">
        <v>54.45</v>
      </c>
      <c r="I30" s="48"/>
      <c r="J30" s="51"/>
      <c r="K30" s="19">
        <f t="shared" si="0"/>
        <v>1</v>
      </c>
      <c r="L30" s="1" t="s">
        <v>189</v>
      </c>
      <c r="M30" s="65">
        <v>45</v>
      </c>
      <c r="N30" s="65">
        <v>54.45</v>
      </c>
      <c r="O30" s="41" t="s">
        <v>345</v>
      </c>
      <c r="P30" s="19" t="s">
        <v>114</v>
      </c>
    </row>
    <row r="31" spans="1:16" s="19" customFormat="1" ht="34.5" customHeight="1">
      <c r="A31" s="19" t="s">
        <v>346</v>
      </c>
      <c r="B31" s="1" t="s">
        <v>347</v>
      </c>
      <c r="C31" s="19" t="s">
        <v>145</v>
      </c>
      <c r="D31" s="19" t="s">
        <v>2</v>
      </c>
      <c r="E31" s="57">
        <v>180</v>
      </c>
      <c r="F31" s="57">
        <v>217.8</v>
      </c>
      <c r="I31" s="48"/>
      <c r="J31" s="51"/>
      <c r="K31" s="19">
        <f t="shared" si="0"/>
        <v>1</v>
      </c>
      <c r="L31" s="1" t="s">
        <v>348</v>
      </c>
      <c r="M31" s="65">
        <v>180</v>
      </c>
      <c r="N31" s="65">
        <v>217.8</v>
      </c>
      <c r="O31" s="41" t="s">
        <v>349</v>
      </c>
      <c r="P31" s="19" t="s">
        <v>114</v>
      </c>
    </row>
    <row r="32" spans="1:16" s="19" customFormat="1" ht="30" customHeight="1">
      <c r="A32" s="19" t="s">
        <v>350</v>
      </c>
      <c r="B32" s="1" t="s">
        <v>351</v>
      </c>
      <c r="C32" s="19" t="s">
        <v>172</v>
      </c>
      <c r="D32" s="19" t="s">
        <v>3</v>
      </c>
      <c r="E32" s="57">
        <v>146.94</v>
      </c>
      <c r="F32" s="57">
        <v>177.79</v>
      </c>
      <c r="I32" s="48"/>
      <c r="J32" s="51"/>
      <c r="K32" s="19">
        <f t="shared" si="0"/>
        <v>1</v>
      </c>
      <c r="L32" s="1" t="s">
        <v>173</v>
      </c>
      <c r="M32" s="65">
        <v>146.94</v>
      </c>
      <c r="N32" s="65">
        <v>177.79</v>
      </c>
      <c r="O32" s="41" t="s">
        <v>352</v>
      </c>
      <c r="P32" s="19" t="s">
        <v>114</v>
      </c>
    </row>
    <row r="33" spans="1:16" s="19" customFormat="1" ht="30" customHeight="1">
      <c r="A33" s="19" t="s">
        <v>353</v>
      </c>
      <c r="B33" s="1" t="s">
        <v>354</v>
      </c>
      <c r="C33" s="19" t="s">
        <v>190</v>
      </c>
      <c r="D33" s="19" t="s">
        <v>2</v>
      </c>
      <c r="E33" s="57">
        <v>83870.63</v>
      </c>
      <c r="F33" s="57">
        <v>101483.46</v>
      </c>
      <c r="I33" s="48"/>
      <c r="J33" s="51"/>
      <c r="K33" s="19">
        <f t="shared" si="0"/>
        <v>1</v>
      </c>
      <c r="L33" s="1" t="s">
        <v>355</v>
      </c>
      <c r="M33" s="65">
        <v>83870.63</v>
      </c>
      <c r="N33" s="65">
        <v>101483.46</v>
      </c>
      <c r="O33" s="41" t="s">
        <v>342</v>
      </c>
      <c r="P33" s="19" t="s">
        <v>114</v>
      </c>
    </row>
    <row r="34" spans="1:16" s="19" customFormat="1" ht="30" customHeight="1">
      <c r="A34" s="19" t="s">
        <v>356</v>
      </c>
      <c r="B34" s="1" t="s">
        <v>357</v>
      </c>
      <c r="C34" s="19" t="s">
        <v>172</v>
      </c>
      <c r="D34" s="19" t="s">
        <v>2</v>
      </c>
      <c r="E34" s="57">
        <v>3260.06</v>
      </c>
      <c r="F34" s="57">
        <v>3944.67</v>
      </c>
      <c r="I34" s="48"/>
      <c r="J34" s="51"/>
      <c r="K34" s="19">
        <f t="shared" si="0"/>
        <v>1</v>
      </c>
      <c r="L34" s="1" t="s">
        <v>358</v>
      </c>
      <c r="M34" s="65">
        <v>3260.06</v>
      </c>
      <c r="N34" s="65">
        <v>3944.67</v>
      </c>
      <c r="O34" s="41" t="s">
        <v>359</v>
      </c>
      <c r="P34" s="19" t="s">
        <v>114</v>
      </c>
    </row>
    <row r="35" spans="1:16" s="19" customFormat="1" ht="16">
      <c r="A35" s="19" t="s">
        <v>360</v>
      </c>
      <c r="B35" s="1" t="s">
        <v>361</v>
      </c>
      <c r="C35" s="19" t="s">
        <v>145</v>
      </c>
      <c r="D35" s="19" t="s">
        <v>2</v>
      </c>
      <c r="E35" s="57">
        <v>119.84</v>
      </c>
      <c r="F35" s="57">
        <v>145.01</v>
      </c>
      <c r="I35" s="48"/>
      <c r="J35" s="51"/>
      <c r="K35" s="19">
        <f t="shared" si="0"/>
        <v>1</v>
      </c>
      <c r="L35" s="1" t="s">
        <v>169</v>
      </c>
      <c r="M35" s="65">
        <v>119.84</v>
      </c>
      <c r="N35" s="65">
        <v>145.01</v>
      </c>
      <c r="O35" s="41" t="s">
        <v>362</v>
      </c>
      <c r="P35" s="19" t="s">
        <v>114</v>
      </c>
    </row>
    <row r="36" spans="1:16" s="19" customFormat="1" ht="30" customHeight="1">
      <c r="A36" s="19" t="s">
        <v>363</v>
      </c>
      <c r="B36" s="1" t="s">
        <v>364</v>
      </c>
      <c r="C36" s="19" t="s">
        <v>145</v>
      </c>
      <c r="D36" s="19" t="s">
        <v>2</v>
      </c>
      <c r="E36" s="57">
        <v>770</v>
      </c>
      <c r="F36" s="57">
        <v>931.7</v>
      </c>
      <c r="I36" s="48"/>
      <c r="J36" s="51"/>
      <c r="K36" s="19">
        <f t="shared" si="0"/>
        <v>1</v>
      </c>
      <c r="L36" s="1" t="s">
        <v>169</v>
      </c>
      <c r="M36" s="65">
        <v>770</v>
      </c>
      <c r="N36" s="65">
        <v>931.7</v>
      </c>
      <c r="O36" s="41" t="s">
        <v>362</v>
      </c>
      <c r="P36" s="19" t="s">
        <v>114</v>
      </c>
    </row>
    <row r="37" spans="1:16" s="19" customFormat="1" ht="16">
      <c r="A37" s="19" t="s">
        <v>365</v>
      </c>
      <c r="B37" s="1" t="s">
        <v>168</v>
      </c>
      <c r="C37" s="19" t="s">
        <v>145</v>
      </c>
      <c r="D37" s="19" t="s">
        <v>2</v>
      </c>
      <c r="E37" s="57">
        <v>188.16</v>
      </c>
      <c r="F37" s="57">
        <v>227.67</v>
      </c>
      <c r="I37" s="48"/>
      <c r="J37" s="51"/>
      <c r="K37" s="19">
        <f t="shared" si="0"/>
        <v>1</v>
      </c>
      <c r="L37" s="1" t="s">
        <v>169</v>
      </c>
      <c r="M37" s="65">
        <v>188.16</v>
      </c>
      <c r="N37" s="65">
        <v>227.67</v>
      </c>
      <c r="O37" s="41" t="s">
        <v>362</v>
      </c>
      <c r="P37" s="19" t="s">
        <v>114</v>
      </c>
    </row>
    <row r="38" spans="1:16" s="19" customFormat="1" ht="16">
      <c r="A38" s="19" t="s">
        <v>366</v>
      </c>
      <c r="B38" s="1" t="s">
        <v>168</v>
      </c>
      <c r="C38" s="19" t="s">
        <v>145</v>
      </c>
      <c r="D38" s="19" t="s">
        <v>2</v>
      </c>
      <c r="E38" s="57">
        <v>209.92</v>
      </c>
      <c r="F38" s="57">
        <v>254</v>
      </c>
      <c r="I38" s="48"/>
      <c r="J38" s="51"/>
      <c r="K38" s="19">
        <f t="shared" si="0"/>
        <v>1</v>
      </c>
      <c r="L38" s="1" t="s">
        <v>169</v>
      </c>
      <c r="M38" s="65">
        <v>209.92</v>
      </c>
      <c r="N38" s="65">
        <v>254</v>
      </c>
      <c r="O38" s="41" t="s">
        <v>362</v>
      </c>
      <c r="P38" s="19" t="s">
        <v>114</v>
      </c>
    </row>
    <row r="39" spans="1:16" s="19" customFormat="1" ht="16">
      <c r="A39" s="19" t="s">
        <v>367</v>
      </c>
      <c r="B39" s="1" t="s">
        <v>368</v>
      </c>
      <c r="C39" s="19" t="s">
        <v>145</v>
      </c>
      <c r="D39" s="19" t="s">
        <v>2</v>
      </c>
      <c r="E39" s="57">
        <v>738.87</v>
      </c>
      <c r="F39" s="57">
        <v>894.03</v>
      </c>
      <c r="I39" s="48"/>
      <c r="J39" s="51"/>
      <c r="K39" s="19">
        <f t="shared" si="0"/>
        <v>1</v>
      </c>
      <c r="L39" s="1" t="s">
        <v>169</v>
      </c>
      <c r="M39" s="65">
        <v>738.87</v>
      </c>
      <c r="N39" s="65">
        <v>894.03</v>
      </c>
      <c r="O39" s="41" t="s">
        <v>362</v>
      </c>
      <c r="P39" s="19" t="s">
        <v>114</v>
      </c>
    </row>
    <row r="40" spans="1:16" s="19" customFormat="1" ht="23.25" customHeight="1">
      <c r="A40" s="19" t="s">
        <v>369</v>
      </c>
      <c r="B40" s="1" t="s">
        <v>370</v>
      </c>
      <c r="C40" s="19" t="s">
        <v>172</v>
      </c>
      <c r="D40" s="19" t="s">
        <v>2</v>
      </c>
      <c r="E40" s="57">
        <v>3038.41</v>
      </c>
      <c r="F40" s="57">
        <v>3676.48</v>
      </c>
      <c r="I40" s="48"/>
      <c r="J40" s="51"/>
      <c r="K40" s="19">
        <f t="shared" si="0"/>
        <v>1</v>
      </c>
      <c r="L40" s="1" t="s">
        <v>187</v>
      </c>
      <c r="M40" s="65">
        <v>3038.41</v>
      </c>
      <c r="N40" s="65">
        <v>3676.48</v>
      </c>
      <c r="O40" s="41" t="s">
        <v>371</v>
      </c>
      <c r="P40" s="19" t="s">
        <v>114</v>
      </c>
    </row>
    <row r="41" spans="1:16" s="19" customFormat="1" ht="30" customHeight="1">
      <c r="A41" s="19" t="s">
        <v>372</v>
      </c>
      <c r="B41" s="1" t="s">
        <v>168</v>
      </c>
      <c r="C41" s="19" t="s">
        <v>145</v>
      </c>
      <c r="D41" s="19" t="s">
        <v>2</v>
      </c>
      <c r="E41" s="57">
        <v>196.84</v>
      </c>
      <c r="F41" s="57">
        <v>238.18</v>
      </c>
      <c r="I41" s="48"/>
      <c r="J41" s="51"/>
      <c r="K41" s="19">
        <f t="shared" si="0"/>
        <v>1</v>
      </c>
      <c r="L41" s="1" t="s">
        <v>169</v>
      </c>
      <c r="M41" s="65">
        <v>196.84</v>
      </c>
      <c r="N41" s="65">
        <v>238.18</v>
      </c>
      <c r="O41" s="41" t="s">
        <v>362</v>
      </c>
      <c r="P41" s="19" t="s">
        <v>114</v>
      </c>
    </row>
    <row r="42" spans="1:16" s="19" customFormat="1" ht="30" customHeight="1">
      <c r="A42" s="19" t="s">
        <v>373</v>
      </c>
      <c r="B42" s="1" t="s">
        <v>168</v>
      </c>
      <c r="C42" s="19" t="s">
        <v>145</v>
      </c>
      <c r="D42" s="19" t="s">
        <v>2</v>
      </c>
      <c r="E42" s="57">
        <v>188.16</v>
      </c>
      <c r="F42" s="57">
        <v>227.67</v>
      </c>
      <c r="I42" s="48"/>
      <c r="J42" s="51"/>
      <c r="K42" s="19">
        <f t="shared" si="0"/>
        <v>1</v>
      </c>
      <c r="L42" s="1" t="s">
        <v>169</v>
      </c>
      <c r="M42" s="65">
        <v>188.16</v>
      </c>
      <c r="N42" s="65">
        <v>227.67</v>
      </c>
      <c r="O42" s="41" t="s">
        <v>362</v>
      </c>
      <c r="P42" s="19" t="s">
        <v>114</v>
      </c>
    </row>
    <row r="43" spans="1:16" s="19" customFormat="1" ht="30" customHeight="1">
      <c r="A43" s="19" t="s">
        <v>374</v>
      </c>
      <c r="B43" s="1" t="s">
        <v>375</v>
      </c>
      <c r="C43" s="19" t="s">
        <v>172</v>
      </c>
      <c r="D43" s="19" t="s">
        <v>2</v>
      </c>
      <c r="E43" s="57">
        <v>104.4</v>
      </c>
      <c r="F43" s="57">
        <v>126.32</v>
      </c>
      <c r="I43" s="48"/>
      <c r="J43" s="51"/>
      <c r="K43" s="19">
        <f t="shared" si="0"/>
        <v>1</v>
      </c>
      <c r="L43" s="1" t="s">
        <v>179</v>
      </c>
      <c r="M43" s="65">
        <v>104.4</v>
      </c>
      <c r="N43" s="65">
        <v>126.32</v>
      </c>
      <c r="O43" s="41" t="s">
        <v>352</v>
      </c>
      <c r="P43" s="19" t="s">
        <v>114</v>
      </c>
    </row>
    <row r="44" spans="1:16" s="19" customFormat="1" ht="25" customHeight="1">
      <c r="A44" s="19" t="s">
        <v>376</v>
      </c>
      <c r="B44" s="1" t="s">
        <v>377</v>
      </c>
      <c r="C44" s="19" t="s">
        <v>145</v>
      </c>
      <c r="D44" s="19" t="s">
        <v>2</v>
      </c>
      <c r="E44" s="57">
        <v>246.12</v>
      </c>
      <c r="F44" s="57">
        <v>297.81</v>
      </c>
      <c r="I44" s="48"/>
      <c r="J44" s="51"/>
      <c r="K44" s="19">
        <f t="shared" si="0"/>
        <v>1</v>
      </c>
      <c r="L44" s="1" t="s">
        <v>169</v>
      </c>
      <c r="M44" s="65">
        <v>246.12</v>
      </c>
      <c r="N44" s="65">
        <v>297.81</v>
      </c>
      <c r="O44" s="41" t="s">
        <v>378</v>
      </c>
      <c r="P44" s="19" t="s">
        <v>114</v>
      </c>
    </row>
    <row r="45" spans="1:16" s="19" customFormat="1" ht="25" customHeight="1">
      <c r="A45" s="19" t="s">
        <v>376</v>
      </c>
      <c r="B45" s="1" t="s">
        <v>377</v>
      </c>
      <c r="C45" s="19" t="s">
        <v>145</v>
      </c>
      <c r="D45" s="19" t="s">
        <v>2</v>
      </c>
      <c r="E45" s="57">
        <v>413</v>
      </c>
      <c r="F45" s="57">
        <v>499.73</v>
      </c>
      <c r="I45" s="48"/>
      <c r="J45" s="51"/>
      <c r="K45" s="19">
        <f t="shared" si="0"/>
        <v>1</v>
      </c>
      <c r="L45" s="1" t="s">
        <v>173</v>
      </c>
      <c r="M45" s="65">
        <v>413</v>
      </c>
      <c r="N45" s="65">
        <v>499.73</v>
      </c>
      <c r="O45" s="41" t="s">
        <v>378</v>
      </c>
      <c r="P45" s="19" t="s">
        <v>114</v>
      </c>
    </row>
    <row r="46" spans="1:16" s="19" customFormat="1" ht="16">
      <c r="A46" s="19" t="s">
        <v>376</v>
      </c>
      <c r="B46" s="1" t="s">
        <v>377</v>
      </c>
      <c r="C46" s="19" t="s">
        <v>145</v>
      </c>
      <c r="D46" s="19" t="s">
        <v>2</v>
      </c>
      <c r="E46" s="57">
        <v>451.02</v>
      </c>
      <c r="F46" s="57">
        <v>545.73</v>
      </c>
      <c r="I46" s="48"/>
      <c r="J46" s="51"/>
      <c r="K46" s="19">
        <f t="shared" si="0"/>
        <v>1</v>
      </c>
      <c r="L46" s="1" t="s">
        <v>169</v>
      </c>
      <c r="M46" s="65">
        <v>451.02</v>
      </c>
      <c r="N46" s="65">
        <v>545.73</v>
      </c>
      <c r="O46" s="41" t="s">
        <v>378</v>
      </c>
      <c r="P46" s="19" t="s">
        <v>114</v>
      </c>
    </row>
    <row r="47" spans="1:16" s="19" customFormat="1" ht="16">
      <c r="A47" s="19" t="s">
        <v>379</v>
      </c>
      <c r="B47" s="1" t="s">
        <v>168</v>
      </c>
      <c r="C47" s="19" t="s">
        <v>145</v>
      </c>
      <c r="D47" s="19" t="s">
        <v>2</v>
      </c>
      <c r="E47" s="57">
        <v>196.84</v>
      </c>
      <c r="F47" s="57">
        <v>238.18</v>
      </c>
      <c r="I47" s="48"/>
      <c r="J47" s="51"/>
      <c r="K47" s="19">
        <f t="shared" si="0"/>
        <v>1</v>
      </c>
      <c r="L47" s="1" t="s">
        <v>169</v>
      </c>
      <c r="M47" s="65">
        <v>196.84</v>
      </c>
      <c r="N47" s="65">
        <v>238.18</v>
      </c>
      <c r="O47" s="41" t="s">
        <v>362</v>
      </c>
      <c r="P47" s="19" t="s">
        <v>114</v>
      </c>
    </row>
    <row r="48" spans="1:16" s="19" customFormat="1" ht="30" customHeight="1">
      <c r="A48" s="19" t="s">
        <v>380</v>
      </c>
      <c r="B48" s="1" t="s">
        <v>381</v>
      </c>
      <c r="C48" s="19" t="s">
        <v>145</v>
      </c>
      <c r="D48" s="19" t="s">
        <v>2</v>
      </c>
      <c r="E48" s="57">
        <v>99.12</v>
      </c>
      <c r="F48" s="57">
        <v>119.94</v>
      </c>
      <c r="I48" s="48"/>
      <c r="J48" s="51"/>
      <c r="K48" s="19">
        <f t="shared" si="0"/>
        <v>1</v>
      </c>
      <c r="L48" s="1" t="s">
        <v>169</v>
      </c>
      <c r="M48" s="65">
        <v>99.12</v>
      </c>
      <c r="N48" s="65">
        <v>119.94</v>
      </c>
      <c r="O48" s="41" t="s">
        <v>329</v>
      </c>
      <c r="P48" s="19" t="s">
        <v>114</v>
      </c>
    </row>
    <row r="49" spans="1:16" s="19" customFormat="1" ht="30" customHeight="1">
      <c r="A49" s="19" t="s">
        <v>382</v>
      </c>
      <c r="B49" s="1" t="s">
        <v>194</v>
      </c>
      <c r="C49" s="19" t="s">
        <v>172</v>
      </c>
      <c r="D49" s="19" t="s">
        <v>2</v>
      </c>
      <c r="E49" s="57">
        <v>91.45</v>
      </c>
      <c r="F49" s="57">
        <v>110.65</v>
      </c>
      <c r="I49" s="48"/>
      <c r="J49" s="51"/>
      <c r="K49" s="19">
        <f t="shared" si="0"/>
        <v>1</v>
      </c>
      <c r="L49" s="1" t="s">
        <v>179</v>
      </c>
      <c r="M49" s="65">
        <v>91.45</v>
      </c>
      <c r="N49" s="65">
        <v>110.65</v>
      </c>
      <c r="O49" s="41" t="s">
        <v>352</v>
      </c>
      <c r="P49" s="19" t="s">
        <v>114</v>
      </c>
    </row>
    <row r="50" spans="1:16" s="19" customFormat="1" ht="30" customHeight="1">
      <c r="A50" s="19" t="s">
        <v>383</v>
      </c>
      <c r="B50" s="1" t="s">
        <v>384</v>
      </c>
      <c r="C50" s="19" t="s">
        <v>172</v>
      </c>
      <c r="D50" s="19" t="s">
        <v>146</v>
      </c>
      <c r="E50" s="57">
        <v>496.39</v>
      </c>
      <c r="F50" s="57">
        <v>600.63</v>
      </c>
      <c r="I50" s="48"/>
      <c r="J50" s="51"/>
      <c r="K50" s="19">
        <f t="shared" si="0"/>
        <v>1</v>
      </c>
      <c r="L50" s="1" t="s">
        <v>385</v>
      </c>
      <c r="M50" s="65">
        <v>496.39</v>
      </c>
      <c r="N50" s="65">
        <v>600.63</v>
      </c>
      <c r="O50" s="41" t="s">
        <v>352</v>
      </c>
      <c r="P50" s="19" t="s">
        <v>114</v>
      </c>
    </row>
    <row r="51" spans="1:16" s="19" customFormat="1" ht="30" customHeight="1">
      <c r="A51" s="19" t="s">
        <v>386</v>
      </c>
      <c r="B51" s="1" t="s">
        <v>387</v>
      </c>
      <c r="C51" s="19" t="s">
        <v>145</v>
      </c>
      <c r="D51" s="19" t="s">
        <v>2</v>
      </c>
      <c r="E51" s="57">
        <v>1381.24</v>
      </c>
      <c r="F51" s="57">
        <v>1671.3</v>
      </c>
      <c r="I51" s="48"/>
      <c r="J51" s="51"/>
      <c r="K51" s="19">
        <f t="shared" si="0"/>
        <v>1</v>
      </c>
      <c r="L51" s="1" t="s">
        <v>169</v>
      </c>
      <c r="M51" s="65">
        <v>1381.24</v>
      </c>
      <c r="N51" s="65">
        <v>1671.3</v>
      </c>
      <c r="O51" s="41" t="s">
        <v>388</v>
      </c>
      <c r="P51" s="19" t="s">
        <v>114</v>
      </c>
    </row>
    <row r="52" spans="1:16" s="19" customFormat="1" ht="16">
      <c r="A52" s="19" t="s">
        <v>386</v>
      </c>
      <c r="B52" s="1" t="s">
        <v>387</v>
      </c>
      <c r="C52" s="19" t="s">
        <v>145</v>
      </c>
      <c r="D52" s="19" t="s">
        <v>2</v>
      </c>
      <c r="E52" s="57">
        <v>198.24</v>
      </c>
      <c r="F52" s="57">
        <v>239.87</v>
      </c>
      <c r="I52" s="48"/>
      <c r="J52" s="51"/>
      <c r="K52" s="19">
        <f t="shared" si="0"/>
        <v>1</v>
      </c>
      <c r="L52" s="1" t="s">
        <v>169</v>
      </c>
      <c r="M52" s="65">
        <v>198.24</v>
      </c>
      <c r="N52" s="65">
        <v>239.87</v>
      </c>
      <c r="O52" s="41" t="s">
        <v>388</v>
      </c>
      <c r="P52" s="19" t="s">
        <v>114</v>
      </c>
    </row>
    <row r="53" spans="1:16" s="19" customFormat="1" ht="25" customHeight="1">
      <c r="A53" s="19" t="s">
        <v>386</v>
      </c>
      <c r="B53" s="1" t="s">
        <v>387</v>
      </c>
      <c r="C53" s="19" t="s">
        <v>145</v>
      </c>
      <c r="D53" s="19" t="s">
        <v>2</v>
      </c>
      <c r="E53" s="57">
        <v>218</v>
      </c>
      <c r="F53" s="57">
        <v>263.77999999999997</v>
      </c>
      <c r="I53" s="48"/>
      <c r="J53" s="51"/>
      <c r="K53" s="19">
        <f t="shared" si="0"/>
        <v>1</v>
      </c>
      <c r="L53" s="1" t="s">
        <v>173</v>
      </c>
      <c r="M53" s="65">
        <v>218</v>
      </c>
      <c r="N53" s="65">
        <v>263.77999999999997</v>
      </c>
      <c r="O53" s="41" t="s">
        <v>388</v>
      </c>
      <c r="P53" s="19" t="s">
        <v>114</v>
      </c>
    </row>
    <row r="54" spans="1:16" s="19" customFormat="1" ht="30" customHeight="1">
      <c r="A54" s="19" t="s">
        <v>389</v>
      </c>
      <c r="B54" s="1" t="s">
        <v>168</v>
      </c>
      <c r="C54" s="19" t="s">
        <v>145</v>
      </c>
      <c r="D54" s="19" t="s">
        <v>2</v>
      </c>
      <c r="E54" s="57">
        <v>188.16</v>
      </c>
      <c r="F54" s="57">
        <v>227.67</v>
      </c>
      <c r="I54" s="48"/>
      <c r="J54" s="51"/>
      <c r="K54" s="19">
        <f t="shared" si="0"/>
        <v>1</v>
      </c>
      <c r="L54" s="1" t="s">
        <v>169</v>
      </c>
      <c r="M54" s="65">
        <v>188.16</v>
      </c>
      <c r="N54" s="65">
        <v>227.67</v>
      </c>
      <c r="O54" s="41" t="s">
        <v>362</v>
      </c>
      <c r="P54" s="19" t="s">
        <v>114</v>
      </c>
    </row>
    <row r="55" spans="1:16" s="19" customFormat="1" ht="30" customHeight="1">
      <c r="A55" s="19" t="s">
        <v>390</v>
      </c>
      <c r="B55" s="1" t="s">
        <v>391</v>
      </c>
      <c r="C55" s="19" t="s">
        <v>190</v>
      </c>
      <c r="D55" s="19" t="s">
        <v>2</v>
      </c>
      <c r="E55" s="57">
        <v>34415.919999999998</v>
      </c>
      <c r="F55" s="57">
        <v>41643.26</v>
      </c>
      <c r="I55" s="48"/>
      <c r="J55" s="51"/>
      <c r="K55" s="19">
        <f t="shared" si="0"/>
        <v>1</v>
      </c>
      <c r="L55" s="1" t="s">
        <v>392</v>
      </c>
      <c r="M55" s="65">
        <v>34415.919999999998</v>
      </c>
      <c r="N55" s="65">
        <v>41643.26</v>
      </c>
      <c r="O55" s="41" t="s">
        <v>393</v>
      </c>
      <c r="P55" s="19" t="s">
        <v>114</v>
      </c>
    </row>
    <row r="56" spans="1:16" s="19" customFormat="1" ht="30" customHeight="1">
      <c r="A56" s="19" t="s">
        <v>394</v>
      </c>
      <c r="B56" s="1" t="s">
        <v>174</v>
      </c>
      <c r="C56" s="19" t="s">
        <v>145</v>
      </c>
      <c r="D56" s="19" t="s">
        <v>2</v>
      </c>
      <c r="E56" s="57">
        <v>246</v>
      </c>
      <c r="F56" s="57">
        <v>297.66000000000003</v>
      </c>
      <c r="I56" s="48"/>
      <c r="J56" s="51"/>
      <c r="K56" s="19">
        <f t="shared" si="0"/>
        <v>1</v>
      </c>
      <c r="L56" s="1" t="s">
        <v>173</v>
      </c>
      <c r="M56" s="65">
        <v>246</v>
      </c>
      <c r="N56" s="65">
        <v>297.66000000000003</v>
      </c>
      <c r="O56" s="41" t="s">
        <v>395</v>
      </c>
      <c r="P56" s="19" t="s">
        <v>114</v>
      </c>
    </row>
    <row r="57" spans="1:16" s="19" customFormat="1" ht="30" customHeight="1">
      <c r="A57" s="19" t="s">
        <v>394</v>
      </c>
      <c r="B57" s="1" t="s">
        <v>174</v>
      </c>
      <c r="C57" s="19" t="s">
        <v>145</v>
      </c>
      <c r="D57" s="19" t="s">
        <v>2</v>
      </c>
      <c r="E57" s="57">
        <v>246.12</v>
      </c>
      <c r="F57" s="57">
        <v>297.81</v>
      </c>
      <c r="I57" s="48"/>
      <c r="J57" s="51"/>
      <c r="K57" s="19">
        <f t="shared" si="0"/>
        <v>1</v>
      </c>
      <c r="L57" s="1" t="s">
        <v>169</v>
      </c>
      <c r="M57" s="65">
        <v>246.12</v>
      </c>
      <c r="N57" s="65">
        <v>297.81</v>
      </c>
      <c r="O57" s="41" t="s">
        <v>395</v>
      </c>
      <c r="P57" s="19" t="s">
        <v>114</v>
      </c>
    </row>
    <row r="58" spans="1:16" s="19" customFormat="1" ht="30" customHeight="1">
      <c r="A58" s="19" t="s">
        <v>394</v>
      </c>
      <c r="B58" s="1" t="s">
        <v>174</v>
      </c>
      <c r="C58" s="19" t="s">
        <v>145</v>
      </c>
      <c r="D58" s="19" t="s">
        <v>2</v>
      </c>
      <c r="E58" s="57">
        <v>593.67999999999995</v>
      </c>
      <c r="F58" s="57">
        <v>718.35</v>
      </c>
      <c r="I58" s="48"/>
      <c r="J58" s="51"/>
      <c r="K58" s="19">
        <f t="shared" si="0"/>
        <v>1</v>
      </c>
      <c r="L58" s="1" t="s">
        <v>169</v>
      </c>
      <c r="M58" s="65">
        <v>593.67999999999995</v>
      </c>
      <c r="N58" s="65">
        <v>718.35</v>
      </c>
      <c r="O58" s="41" t="s">
        <v>395</v>
      </c>
      <c r="P58" s="19" t="s">
        <v>114</v>
      </c>
    </row>
    <row r="59" spans="1:16" s="19" customFormat="1" ht="30" customHeight="1">
      <c r="A59" s="19" t="s">
        <v>396</v>
      </c>
      <c r="B59" s="1" t="s">
        <v>397</v>
      </c>
      <c r="C59" s="19" t="s">
        <v>145</v>
      </c>
      <c r="D59" s="19" t="s">
        <v>2</v>
      </c>
      <c r="E59" s="57">
        <v>161</v>
      </c>
      <c r="F59" s="57">
        <v>194.81</v>
      </c>
      <c r="I59" s="48"/>
      <c r="J59" s="51"/>
      <c r="K59" s="19">
        <f t="shared" si="0"/>
        <v>1</v>
      </c>
      <c r="L59" s="1" t="s">
        <v>173</v>
      </c>
      <c r="M59" s="65">
        <v>161</v>
      </c>
      <c r="N59" s="65">
        <v>194.81</v>
      </c>
      <c r="O59" s="41" t="s">
        <v>329</v>
      </c>
      <c r="P59" s="19" t="s">
        <v>114</v>
      </c>
    </row>
    <row r="60" spans="1:16" s="19" customFormat="1" ht="30" customHeight="1">
      <c r="A60" s="19" t="s">
        <v>398</v>
      </c>
      <c r="B60" s="1" t="s">
        <v>399</v>
      </c>
      <c r="C60" s="19" t="s">
        <v>172</v>
      </c>
      <c r="D60" s="19" t="s">
        <v>2</v>
      </c>
      <c r="E60" s="57">
        <v>101</v>
      </c>
      <c r="F60" s="57">
        <v>122.21</v>
      </c>
      <c r="I60" s="48"/>
      <c r="J60" s="51"/>
      <c r="K60" s="19">
        <f t="shared" si="0"/>
        <v>1</v>
      </c>
      <c r="L60" s="1" t="s">
        <v>176</v>
      </c>
      <c r="M60" s="65">
        <v>101</v>
      </c>
      <c r="N60" s="65">
        <v>122.21</v>
      </c>
      <c r="O60" s="41" t="s">
        <v>349</v>
      </c>
      <c r="P60" s="19" t="s">
        <v>114</v>
      </c>
    </row>
    <row r="61" spans="1:16" s="19" customFormat="1" ht="30" customHeight="1">
      <c r="A61" s="19" t="s">
        <v>400</v>
      </c>
      <c r="B61" s="1" t="s">
        <v>401</v>
      </c>
      <c r="C61" s="19" t="s">
        <v>145</v>
      </c>
      <c r="D61" s="19" t="s">
        <v>2</v>
      </c>
      <c r="E61" s="57">
        <v>372</v>
      </c>
      <c r="F61" s="57">
        <v>450.12</v>
      </c>
      <c r="I61" s="48"/>
      <c r="J61" s="51"/>
      <c r="K61" s="19">
        <f t="shared" si="0"/>
        <v>1</v>
      </c>
      <c r="L61" s="1" t="s">
        <v>173</v>
      </c>
      <c r="M61" s="65">
        <v>372</v>
      </c>
      <c r="N61" s="65">
        <v>450.12</v>
      </c>
      <c r="O61" s="41" t="s">
        <v>388</v>
      </c>
      <c r="P61" s="19" t="s">
        <v>114</v>
      </c>
    </row>
    <row r="62" spans="1:16" s="19" customFormat="1" ht="30" customHeight="1">
      <c r="A62" s="19" t="s">
        <v>402</v>
      </c>
      <c r="B62" s="1" t="s">
        <v>403</v>
      </c>
      <c r="C62" s="19" t="s">
        <v>145</v>
      </c>
      <c r="D62" s="19" t="s">
        <v>2</v>
      </c>
      <c r="E62" s="57">
        <v>1554.87</v>
      </c>
      <c r="F62" s="57">
        <v>1881.39</v>
      </c>
      <c r="I62" s="48"/>
      <c r="J62" s="51"/>
      <c r="K62" s="19">
        <f t="shared" si="0"/>
        <v>1</v>
      </c>
      <c r="L62" s="1" t="s">
        <v>185</v>
      </c>
      <c r="M62" s="65">
        <v>1554.87</v>
      </c>
      <c r="N62" s="65">
        <v>1881.39</v>
      </c>
      <c r="O62" s="41" t="s">
        <v>329</v>
      </c>
      <c r="P62" s="19" t="s">
        <v>114</v>
      </c>
    </row>
    <row r="63" spans="1:16" s="19" customFormat="1" ht="30" customHeight="1">
      <c r="A63" s="19" t="s">
        <v>404</v>
      </c>
      <c r="B63" s="1" t="s">
        <v>192</v>
      </c>
      <c r="C63" s="19" t="s">
        <v>172</v>
      </c>
      <c r="D63" s="19" t="s">
        <v>2</v>
      </c>
      <c r="E63" s="57">
        <v>86.58</v>
      </c>
      <c r="F63" s="57">
        <v>104.76</v>
      </c>
      <c r="I63" s="48"/>
      <c r="J63" s="51"/>
      <c r="K63" s="19">
        <f t="shared" si="0"/>
        <v>1</v>
      </c>
      <c r="L63" s="1" t="s">
        <v>179</v>
      </c>
      <c r="M63" s="65">
        <v>86.58</v>
      </c>
      <c r="N63" s="65">
        <v>104.76</v>
      </c>
      <c r="O63" s="41" t="s">
        <v>349</v>
      </c>
      <c r="P63" s="19" t="s">
        <v>114</v>
      </c>
    </row>
    <row r="64" spans="1:16" s="19" customFormat="1" ht="30" customHeight="1">
      <c r="A64" s="19" t="s">
        <v>405</v>
      </c>
      <c r="B64" s="1" t="s">
        <v>188</v>
      </c>
      <c r="C64" s="19" t="s">
        <v>145</v>
      </c>
      <c r="D64" s="19" t="s">
        <v>2</v>
      </c>
      <c r="E64" s="57">
        <v>376.32</v>
      </c>
      <c r="F64" s="57">
        <v>455.35</v>
      </c>
      <c r="I64" s="48"/>
      <c r="J64" s="51"/>
      <c r="K64" s="19">
        <f t="shared" si="0"/>
        <v>1</v>
      </c>
      <c r="L64" s="1" t="s">
        <v>169</v>
      </c>
      <c r="M64" s="65">
        <v>376.32</v>
      </c>
      <c r="N64" s="65">
        <v>455.35</v>
      </c>
      <c r="O64" s="41" t="s">
        <v>395</v>
      </c>
      <c r="P64" s="19" t="s">
        <v>114</v>
      </c>
    </row>
    <row r="65" spans="1:16" s="19" customFormat="1" ht="30" customHeight="1">
      <c r="A65" s="19" t="s">
        <v>406</v>
      </c>
      <c r="B65" s="1" t="s">
        <v>407</v>
      </c>
      <c r="C65" s="19" t="s">
        <v>145</v>
      </c>
      <c r="D65" s="19" t="s">
        <v>2</v>
      </c>
      <c r="E65" s="57">
        <v>161</v>
      </c>
      <c r="F65" s="57">
        <v>194.81</v>
      </c>
      <c r="I65" s="48"/>
      <c r="J65" s="51"/>
      <c r="K65" s="19">
        <f t="shared" si="0"/>
        <v>1</v>
      </c>
      <c r="L65" s="1" t="s">
        <v>173</v>
      </c>
      <c r="M65" s="65">
        <v>161</v>
      </c>
      <c r="N65" s="65">
        <v>194.81</v>
      </c>
      <c r="O65" s="41" t="s">
        <v>388</v>
      </c>
      <c r="P65" s="19" t="s">
        <v>114</v>
      </c>
    </row>
    <row r="66" spans="1:16" s="19" customFormat="1" ht="30" customHeight="1">
      <c r="A66" s="19" t="s">
        <v>408</v>
      </c>
      <c r="B66" s="1" t="s">
        <v>409</v>
      </c>
      <c r="C66" s="19" t="s">
        <v>170</v>
      </c>
      <c r="D66" s="19" t="s">
        <v>3</v>
      </c>
      <c r="E66" s="57">
        <v>66984.929999999993</v>
      </c>
      <c r="F66" s="57">
        <v>81051.77</v>
      </c>
      <c r="I66" s="48"/>
      <c r="J66" s="51" t="s">
        <v>410</v>
      </c>
      <c r="K66" s="19">
        <f t="shared" si="0"/>
        <v>1</v>
      </c>
      <c r="L66" s="1" t="s">
        <v>411</v>
      </c>
      <c r="M66" s="65">
        <v>52862</v>
      </c>
      <c r="N66" s="65">
        <v>63963.02</v>
      </c>
      <c r="O66" s="41" t="s">
        <v>412</v>
      </c>
      <c r="P66" s="49">
        <v>1</v>
      </c>
    </row>
    <row r="67" spans="1:16" s="19" customFormat="1" ht="30" customHeight="1">
      <c r="A67" s="19" t="s">
        <v>413</v>
      </c>
      <c r="B67" s="1" t="s">
        <v>414</v>
      </c>
      <c r="C67" s="19" t="s">
        <v>172</v>
      </c>
      <c r="D67" s="19" t="s">
        <v>146</v>
      </c>
      <c r="E67" s="57">
        <v>850</v>
      </c>
      <c r="F67" s="57">
        <v>884</v>
      </c>
      <c r="I67" s="48"/>
      <c r="J67" s="51"/>
      <c r="K67" s="19">
        <f t="shared" si="0"/>
        <v>1</v>
      </c>
      <c r="L67" s="1" t="s">
        <v>415</v>
      </c>
      <c r="M67" s="65">
        <v>850</v>
      </c>
      <c r="N67" s="65">
        <v>884</v>
      </c>
      <c r="O67" s="41" t="s">
        <v>395</v>
      </c>
      <c r="P67" s="19" t="s">
        <v>114</v>
      </c>
    </row>
    <row r="68" spans="1:16" s="19" customFormat="1" ht="30" customHeight="1">
      <c r="A68" s="19" t="s">
        <v>416</v>
      </c>
      <c r="B68" s="1" t="s">
        <v>417</v>
      </c>
      <c r="C68" s="19" t="s">
        <v>172</v>
      </c>
      <c r="D68" s="19" t="s">
        <v>146</v>
      </c>
      <c r="E68" s="57">
        <v>425</v>
      </c>
      <c r="F68" s="57">
        <v>442</v>
      </c>
      <c r="I68" s="48"/>
      <c r="J68" s="51"/>
      <c r="K68" s="19">
        <f t="shared" si="0"/>
        <v>1</v>
      </c>
      <c r="L68" s="1" t="s">
        <v>415</v>
      </c>
      <c r="M68" s="65">
        <v>425</v>
      </c>
      <c r="N68" s="65">
        <v>442</v>
      </c>
      <c r="O68" s="41" t="s">
        <v>395</v>
      </c>
      <c r="P68" s="19" t="s">
        <v>114</v>
      </c>
    </row>
    <row r="69" spans="1:16" s="19" customFormat="1" ht="30" customHeight="1">
      <c r="A69" s="19" t="s">
        <v>418</v>
      </c>
      <c r="B69" s="1" t="s">
        <v>419</v>
      </c>
      <c r="C69" s="19" t="s">
        <v>172</v>
      </c>
      <c r="D69" s="19" t="s">
        <v>146</v>
      </c>
      <c r="E69" s="57">
        <v>3464.7</v>
      </c>
      <c r="F69" s="57">
        <v>3603.29</v>
      </c>
      <c r="I69" s="48"/>
      <c r="J69" s="51"/>
      <c r="K69" s="19">
        <f t="shared" si="0"/>
        <v>1</v>
      </c>
      <c r="L69" s="1" t="s">
        <v>415</v>
      </c>
      <c r="M69" s="65">
        <v>3464.7</v>
      </c>
      <c r="N69" s="65">
        <v>3603.29</v>
      </c>
      <c r="O69" s="41" t="s">
        <v>395</v>
      </c>
      <c r="P69" s="19" t="s">
        <v>114</v>
      </c>
    </row>
    <row r="70" spans="1:16" s="19" customFormat="1" ht="30" customHeight="1">
      <c r="A70" s="19" t="s">
        <v>420</v>
      </c>
      <c r="B70" s="1" t="s">
        <v>421</v>
      </c>
      <c r="C70" s="19" t="s">
        <v>145</v>
      </c>
      <c r="D70" s="19" t="s">
        <v>2</v>
      </c>
      <c r="E70" s="57">
        <v>328.11</v>
      </c>
      <c r="F70" s="57">
        <v>397.01</v>
      </c>
      <c r="I70" s="48"/>
      <c r="J70" s="51"/>
      <c r="K70" s="19">
        <f t="shared" si="0"/>
        <v>1</v>
      </c>
      <c r="L70" s="1" t="s">
        <v>187</v>
      </c>
      <c r="M70" s="65">
        <v>328.1</v>
      </c>
      <c r="N70" s="65">
        <v>397</v>
      </c>
      <c r="O70" s="41" t="s">
        <v>349</v>
      </c>
      <c r="P70" s="19" t="s">
        <v>114</v>
      </c>
    </row>
    <row r="71" spans="1:16" s="19" customFormat="1" ht="30" customHeight="1">
      <c r="A71" s="19" t="s">
        <v>422</v>
      </c>
      <c r="B71" s="1" t="s">
        <v>423</v>
      </c>
      <c r="C71" s="19" t="s">
        <v>172</v>
      </c>
      <c r="D71" s="19" t="s">
        <v>2</v>
      </c>
      <c r="E71" s="57">
        <v>21.45</v>
      </c>
      <c r="F71" s="57">
        <v>25.95</v>
      </c>
      <c r="I71" s="48"/>
      <c r="J71" s="51"/>
      <c r="K71" s="19">
        <f t="shared" si="0"/>
        <v>1</v>
      </c>
      <c r="L71" s="1" t="s">
        <v>177</v>
      </c>
      <c r="M71" s="65">
        <v>21.45</v>
      </c>
      <c r="N71" s="65">
        <v>25.95</v>
      </c>
      <c r="O71" s="41" t="s">
        <v>412</v>
      </c>
      <c r="P71" s="19" t="s">
        <v>114</v>
      </c>
    </row>
    <row r="72" spans="1:16" s="19" customFormat="1" ht="30" customHeight="1">
      <c r="A72" s="19" t="s">
        <v>424</v>
      </c>
      <c r="B72" s="1" t="s">
        <v>425</v>
      </c>
      <c r="C72" s="19" t="s">
        <v>172</v>
      </c>
      <c r="D72" s="19" t="s">
        <v>2</v>
      </c>
      <c r="E72" s="57">
        <v>31.8</v>
      </c>
      <c r="F72" s="57">
        <v>38.479999999999997</v>
      </c>
      <c r="I72" s="48"/>
      <c r="J72" s="51"/>
      <c r="K72" s="19">
        <f t="shared" si="0"/>
        <v>1</v>
      </c>
      <c r="L72" s="1" t="s">
        <v>176</v>
      </c>
      <c r="M72" s="65">
        <v>31.8</v>
      </c>
      <c r="N72" s="65">
        <v>38.479999999999997</v>
      </c>
      <c r="O72" s="41" t="s">
        <v>349</v>
      </c>
      <c r="P72" s="19" t="s">
        <v>114</v>
      </c>
    </row>
    <row r="73" spans="1:16" s="19" customFormat="1" ht="30" customHeight="1">
      <c r="A73" s="19" t="s">
        <v>426</v>
      </c>
      <c r="B73" s="1" t="s">
        <v>427</v>
      </c>
      <c r="C73" s="19" t="s">
        <v>145</v>
      </c>
      <c r="D73" s="19" t="s">
        <v>2</v>
      </c>
      <c r="E73" s="57">
        <v>188.16</v>
      </c>
      <c r="F73" s="57">
        <v>227.67</v>
      </c>
      <c r="I73" s="48"/>
      <c r="J73" s="51"/>
      <c r="K73" s="19">
        <f t="shared" ref="K73:K87" si="1">IF(T73=0,1,T73)</f>
        <v>1</v>
      </c>
      <c r="L73" s="1" t="s">
        <v>169</v>
      </c>
      <c r="M73" s="65">
        <v>188.16</v>
      </c>
      <c r="N73" s="65">
        <v>227.67</v>
      </c>
      <c r="O73" s="41" t="s">
        <v>395</v>
      </c>
      <c r="P73" s="19" t="s">
        <v>114</v>
      </c>
    </row>
    <row r="74" spans="1:16" s="19" customFormat="1" ht="30" customHeight="1">
      <c r="A74" s="19" t="s">
        <v>428</v>
      </c>
      <c r="B74" s="1" t="s">
        <v>429</v>
      </c>
      <c r="C74" s="19" t="s">
        <v>172</v>
      </c>
      <c r="D74" s="19" t="s">
        <v>2</v>
      </c>
      <c r="E74" s="57">
        <v>27</v>
      </c>
      <c r="F74" s="57">
        <v>32.67</v>
      </c>
      <c r="I74" s="48"/>
      <c r="J74" s="51"/>
      <c r="K74" s="19">
        <f t="shared" si="1"/>
        <v>1</v>
      </c>
      <c r="L74" s="1" t="s">
        <v>178</v>
      </c>
      <c r="M74" s="65">
        <v>27</v>
      </c>
      <c r="N74" s="65">
        <v>32.67</v>
      </c>
      <c r="O74" s="41" t="s">
        <v>395</v>
      </c>
      <c r="P74" s="19" t="s">
        <v>114</v>
      </c>
    </row>
    <row r="75" spans="1:16" s="19" customFormat="1" ht="30" customHeight="1">
      <c r="A75" s="19" t="s">
        <v>430</v>
      </c>
      <c r="B75" s="1" t="s">
        <v>431</v>
      </c>
      <c r="C75" s="19" t="s">
        <v>145</v>
      </c>
      <c r="D75" s="19" t="s">
        <v>2</v>
      </c>
      <c r="E75" s="57">
        <v>1142</v>
      </c>
      <c r="F75" s="57">
        <v>1381.82</v>
      </c>
      <c r="I75" s="48"/>
      <c r="J75" s="51"/>
      <c r="K75" s="19">
        <f t="shared" si="1"/>
        <v>1</v>
      </c>
      <c r="L75" s="1" t="s">
        <v>348</v>
      </c>
      <c r="M75" s="65">
        <v>1142</v>
      </c>
      <c r="N75" s="65">
        <v>1381.82</v>
      </c>
      <c r="O75" s="41" t="s">
        <v>349</v>
      </c>
      <c r="P75" s="19" t="s">
        <v>114</v>
      </c>
    </row>
    <row r="76" spans="1:16" s="19" customFormat="1" ht="30" customHeight="1">
      <c r="A76" s="19" t="s">
        <v>432</v>
      </c>
      <c r="B76" s="1" t="s">
        <v>433</v>
      </c>
      <c r="C76" s="19" t="s">
        <v>145</v>
      </c>
      <c r="D76" s="19" t="s">
        <v>2</v>
      </c>
      <c r="E76" s="57">
        <v>1188.83</v>
      </c>
      <c r="F76" s="57">
        <v>1438.48</v>
      </c>
      <c r="I76" s="48"/>
      <c r="J76" s="51"/>
      <c r="K76" s="19">
        <f t="shared" si="1"/>
        <v>1</v>
      </c>
      <c r="L76" s="1" t="s">
        <v>185</v>
      </c>
      <c r="M76" s="65">
        <v>1188.83</v>
      </c>
      <c r="N76" s="65">
        <v>1438.48</v>
      </c>
      <c r="O76" s="41" t="s">
        <v>395</v>
      </c>
      <c r="P76" s="19" t="s">
        <v>114</v>
      </c>
    </row>
    <row r="77" spans="1:16" s="19" customFormat="1" ht="30" customHeight="1">
      <c r="A77" s="19" t="s">
        <v>434</v>
      </c>
      <c r="B77" s="1" t="s">
        <v>435</v>
      </c>
      <c r="C77" s="19" t="s">
        <v>145</v>
      </c>
      <c r="D77" s="19" t="s">
        <v>2</v>
      </c>
      <c r="E77" s="57">
        <v>307.58999999999997</v>
      </c>
      <c r="F77" s="57">
        <v>372.18</v>
      </c>
      <c r="I77" s="48"/>
      <c r="J77" s="51"/>
      <c r="K77" s="19">
        <f t="shared" si="1"/>
        <v>1</v>
      </c>
      <c r="L77" s="1" t="s">
        <v>185</v>
      </c>
      <c r="M77" s="65">
        <v>307.58999999999997</v>
      </c>
      <c r="N77" s="65">
        <v>372.18</v>
      </c>
      <c r="O77" s="41" t="s">
        <v>349</v>
      </c>
      <c r="P77" s="19" t="s">
        <v>114</v>
      </c>
    </row>
    <row r="78" spans="1:16" s="19" customFormat="1" ht="30" customHeight="1">
      <c r="A78" s="19" t="s">
        <v>436</v>
      </c>
      <c r="B78" s="1" t="s">
        <v>437</v>
      </c>
      <c r="C78" s="19" t="s">
        <v>172</v>
      </c>
      <c r="D78" s="19" t="s">
        <v>2</v>
      </c>
      <c r="E78" s="57">
        <v>150.5</v>
      </c>
      <c r="F78" s="57">
        <v>182.11</v>
      </c>
      <c r="I78" s="48"/>
      <c r="J78" s="51"/>
      <c r="K78" s="19">
        <f t="shared" si="1"/>
        <v>1</v>
      </c>
      <c r="L78" s="1" t="s">
        <v>178</v>
      </c>
      <c r="M78" s="65">
        <v>150.5</v>
      </c>
      <c r="N78" s="65">
        <v>182.11</v>
      </c>
      <c r="O78" s="41" t="s">
        <v>349</v>
      </c>
      <c r="P78" s="19" t="s">
        <v>114</v>
      </c>
    </row>
    <row r="79" spans="1:16" s="19" customFormat="1" ht="30" customHeight="1">
      <c r="A79" s="19" t="s">
        <v>438</v>
      </c>
      <c r="B79" s="1" t="s">
        <v>439</v>
      </c>
      <c r="C79" s="19" t="s">
        <v>172</v>
      </c>
      <c r="D79" s="19" t="s">
        <v>2</v>
      </c>
      <c r="E79" s="57">
        <v>245</v>
      </c>
      <c r="F79" s="57">
        <v>296.45</v>
      </c>
      <c r="I79" s="48"/>
      <c r="J79" s="51"/>
      <c r="K79" s="19">
        <f t="shared" si="1"/>
        <v>1</v>
      </c>
      <c r="L79" s="1" t="s">
        <v>177</v>
      </c>
      <c r="M79" s="65">
        <v>245</v>
      </c>
      <c r="N79" s="65">
        <v>296.45</v>
      </c>
      <c r="O79" s="41" t="s">
        <v>349</v>
      </c>
      <c r="P79" s="19" t="s">
        <v>114</v>
      </c>
    </row>
    <row r="80" spans="1:16" s="19" customFormat="1" ht="30" customHeight="1">
      <c r="A80" s="19" t="s">
        <v>440</v>
      </c>
      <c r="B80" s="1" t="s">
        <v>441</v>
      </c>
      <c r="C80" s="19" t="s">
        <v>172</v>
      </c>
      <c r="D80" s="19" t="s">
        <v>2</v>
      </c>
      <c r="E80" s="57">
        <v>66.3</v>
      </c>
      <c r="F80" s="57">
        <v>80.22</v>
      </c>
      <c r="I80" s="48"/>
      <c r="J80" s="51"/>
      <c r="K80" s="19">
        <f t="shared" si="1"/>
        <v>1</v>
      </c>
      <c r="L80" s="1" t="s">
        <v>178</v>
      </c>
      <c r="M80" s="65">
        <v>66.3</v>
      </c>
      <c r="N80" s="65">
        <v>80.22</v>
      </c>
      <c r="O80" s="41" t="s">
        <v>349</v>
      </c>
      <c r="P80" s="19" t="s">
        <v>114</v>
      </c>
    </row>
    <row r="81" spans="1:16" s="19" customFormat="1" ht="30" customHeight="1">
      <c r="A81" s="19" t="s">
        <v>442</v>
      </c>
      <c r="B81" s="1" t="s">
        <v>443</v>
      </c>
      <c r="C81" s="19" t="s">
        <v>172</v>
      </c>
      <c r="D81" s="19" t="s">
        <v>2</v>
      </c>
      <c r="E81" s="57">
        <v>65</v>
      </c>
      <c r="F81" s="57">
        <v>78.650000000000006</v>
      </c>
      <c r="I81" s="48"/>
      <c r="J81" s="51"/>
      <c r="K81" s="19">
        <f t="shared" si="1"/>
        <v>1</v>
      </c>
      <c r="L81" s="1" t="s">
        <v>178</v>
      </c>
      <c r="M81" s="65">
        <v>65</v>
      </c>
      <c r="N81" s="65">
        <v>78.650000000000006</v>
      </c>
      <c r="O81" s="41" t="s">
        <v>395</v>
      </c>
      <c r="P81" s="19" t="s">
        <v>114</v>
      </c>
    </row>
    <row r="82" spans="1:16" s="19" customFormat="1" ht="30" customHeight="1">
      <c r="A82" s="19" t="s">
        <v>444</v>
      </c>
      <c r="B82" s="1" t="s">
        <v>445</v>
      </c>
      <c r="C82" s="19" t="s">
        <v>172</v>
      </c>
      <c r="D82" s="19" t="s">
        <v>2</v>
      </c>
      <c r="E82" s="57">
        <v>24.9</v>
      </c>
      <c r="F82" s="57">
        <v>30.13</v>
      </c>
      <c r="I82" s="48"/>
      <c r="J82" s="51"/>
      <c r="K82" s="19">
        <f t="shared" si="1"/>
        <v>1</v>
      </c>
      <c r="L82" s="1" t="s">
        <v>178</v>
      </c>
      <c r="M82" s="65">
        <v>24.9</v>
      </c>
      <c r="N82" s="65">
        <v>30.13</v>
      </c>
      <c r="O82" s="41" t="s">
        <v>345</v>
      </c>
      <c r="P82" s="19" t="s">
        <v>114</v>
      </c>
    </row>
    <row r="83" spans="1:16" s="19" customFormat="1" ht="32">
      <c r="A83" s="19" t="s">
        <v>446</v>
      </c>
      <c r="B83" s="1" t="s">
        <v>447</v>
      </c>
      <c r="C83" s="19" t="s">
        <v>190</v>
      </c>
      <c r="D83" s="19" t="s">
        <v>2</v>
      </c>
      <c r="E83" s="57">
        <v>3186.75</v>
      </c>
      <c r="F83" s="57">
        <v>3855.97</v>
      </c>
      <c r="I83" s="48"/>
      <c r="J83" s="51"/>
      <c r="K83" s="19">
        <f t="shared" si="1"/>
        <v>1</v>
      </c>
      <c r="L83" s="1" t="s">
        <v>448</v>
      </c>
      <c r="M83" s="65">
        <v>3186.75</v>
      </c>
      <c r="N83" s="65">
        <v>3855.97</v>
      </c>
      <c r="O83" s="41" t="s">
        <v>412</v>
      </c>
      <c r="P83" s="19" t="s">
        <v>114</v>
      </c>
    </row>
    <row r="84" spans="1:16" s="19" customFormat="1" ht="32">
      <c r="A84" s="19" t="s">
        <v>449</v>
      </c>
      <c r="B84" s="1" t="s">
        <v>450</v>
      </c>
      <c r="C84" s="19" t="s">
        <v>190</v>
      </c>
      <c r="D84" s="19" t="s">
        <v>2</v>
      </c>
      <c r="E84" s="57">
        <v>16342.55</v>
      </c>
      <c r="F84" s="57">
        <v>19774.48</v>
      </c>
      <c r="I84" s="48"/>
      <c r="J84" s="51"/>
      <c r="K84" s="19">
        <f t="shared" si="1"/>
        <v>1</v>
      </c>
      <c r="L84" s="1" t="s">
        <v>191</v>
      </c>
      <c r="M84" s="65">
        <v>16342.55</v>
      </c>
      <c r="N84" s="65">
        <v>19774.48</v>
      </c>
      <c r="O84" s="41" t="s">
        <v>451</v>
      </c>
      <c r="P84" s="19" t="s">
        <v>114</v>
      </c>
    </row>
    <row r="85" spans="1:16" s="19" customFormat="1" ht="16">
      <c r="A85" s="19" t="s">
        <v>452</v>
      </c>
      <c r="B85" s="1" t="s">
        <v>453</v>
      </c>
      <c r="C85" s="19" t="s">
        <v>190</v>
      </c>
      <c r="D85" s="19" t="s">
        <v>2</v>
      </c>
      <c r="E85" s="57">
        <v>34299</v>
      </c>
      <c r="F85" s="57">
        <v>41501.79</v>
      </c>
      <c r="I85" s="48"/>
      <c r="J85" s="51"/>
      <c r="K85" s="19">
        <f t="shared" si="1"/>
        <v>1</v>
      </c>
      <c r="L85" s="1" t="s">
        <v>454</v>
      </c>
      <c r="M85" s="65">
        <v>34299</v>
      </c>
      <c r="N85" s="65">
        <v>41501.79</v>
      </c>
      <c r="O85" s="41" t="s">
        <v>412</v>
      </c>
      <c r="P85" s="19" t="s">
        <v>114</v>
      </c>
    </row>
    <row r="86" spans="1:16" s="19" customFormat="1" ht="16">
      <c r="A86" s="19" t="s">
        <v>455</v>
      </c>
      <c r="B86" s="1" t="s">
        <v>456</v>
      </c>
      <c r="C86" s="19" t="s">
        <v>190</v>
      </c>
      <c r="D86" s="19" t="s">
        <v>2</v>
      </c>
      <c r="E86" s="57">
        <v>56664.66</v>
      </c>
      <c r="F86" s="57">
        <v>68564.240000000005</v>
      </c>
      <c r="I86" s="48"/>
      <c r="J86" s="51"/>
      <c r="K86" s="19">
        <f t="shared" si="1"/>
        <v>1</v>
      </c>
      <c r="L86" s="1" t="s">
        <v>457</v>
      </c>
      <c r="M86" s="65">
        <v>56664.66</v>
      </c>
      <c r="N86" s="65">
        <v>68564.240000000005</v>
      </c>
      <c r="O86" s="41" t="s">
        <v>412</v>
      </c>
      <c r="P86" s="19" t="s">
        <v>114</v>
      </c>
    </row>
    <row r="87" spans="1:16" s="19" customFormat="1" ht="32">
      <c r="A87" s="19" t="s">
        <v>458</v>
      </c>
      <c r="B87" s="1" t="s">
        <v>459</v>
      </c>
      <c r="C87" s="19" t="s">
        <v>193</v>
      </c>
      <c r="D87" s="19" t="s">
        <v>146</v>
      </c>
      <c r="E87" s="57">
        <v>247.93</v>
      </c>
      <c r="F87" s="57">
        <v>300</v>
      </c>
      <c r="I87" s="48"/>
      <c r="J87" s="51"/>
      <c r="K87" s="19">
        <f t="shared" si="1"/>
        <v>1</v>
      </c>
      <c r="L87" s="1" t="s">
        <v>460</v>
      </c>
      <c r="M87" s="65">
        <v>247.93</v>
      </c>
      <c r="N87" s="65">
        <v>300</v>
      </c>
      <c r="O87" s="41" t="s">
        <v>333</v>
      </c>
      <c r="P87" s="19" t="s">
        <v>114</v>
      </c>
    </row>
    <row r="88" spans="1:16">
      <c r="A88" s="12"/>
      <c r="B88" s="1"/>
      <c r="C88" s="2"/>
      <c r="D88" s="2"/>
      <c r="E88" s="66"/>
      <c r="F88" s="66"/>
      <c r="G88" s="4"/>
      <c r="H88" s="4"/>
      <c r="I88" s="4"/>
      <c r="J88" s="4"/>
      <c r="K88" s="16"/>
      <c r="L88" s="2"/>
      <c r="M88" s="67"/>
      <c r="N88" s="67">
        <f>SUBTOTAL(109,Tabla1[IMPORTE TOTAL ADJUDICACIÓN])</f>
        <v>2241984.0600000005</v>
      </c>
      <c r="O88" s="37"/>
      <c r="P88" s="37"/>
    </row>
    <row r="89" spans="1:16" ht="16">
      <c r="A89" s="12"/>
      <c r="B89" s="18" t="s">
        <v>147</v>
      </c>
      <c r="C89" t="s">
        <v>148</v>
      </c>
      <c r="D89" t="s">
        <v>149</v>
      </c>
      <c r="E89" s="60"/>
      <c r="F89" s="60"/>
      <c r="G89" s="4"/>
      <c r="H89" s="4"/>
      <c r="I89" s="4"/>
      <c r="J89" s="4"/>
      <c r="K89" s="16"/>
      <c r="L89" s="2"/>
      <c r="M89" s="64"/>
      <c r="N89" s="64"/>
      <c r="O89" s="37"/>
      <c r="P89" s="37"/>
    </row>
    <row r="90" spans="1:16" ht="16">
      <c r="A90" s="12"/>
      <c r="B90" s="50" t="s">
        <v>18</v>
      </c>
      <c r="C90" s="5" t="s">
        <v>19</v>
      </c>
      <c r="D90" s="5" t="s">
        <v>20</v>
      </c>
    </row>
    <row r="91" spans="1:16" ht="16">
      <c r="B91" s="6" t="s">
        <v>21</v>
      </c>
      <c r="C91" s="7">
        <f>SUMIF($C$8:$C$87,"Abierto ordinario",$N$8:$N$87)</f>
        <v>1291624.67</v>
      </c>
      <c r="D91" s="8">
        <f t="shared" ref="D91:D99" si="2">C91/$C$99</f>
        <v>0.58769375402945423</v>
      </c>
    </row>
    <row r="92" spans="1:16" ht="16">
      <c r="B92" s="6" t="s">
        <v>22</v>
      </c>
      <c r="C92" s="7">
        <f>SUMIF($C$8:$C$87,"Restringido",$N$8:$N$87)</f>
        <v>0</v>
      </c>
      <c r="D92" s="8">
        <f t="shared" si="2"/>
        <v>0</v>
      </c>
    </row>
    <row r="93" spans="1:16" ht="16">
      <c r="B93" s="6" t="s">
        <v>23</v>
      </c>
      <c r="C93" s="7">
        <f>SUMIF($C$8:$C$87,"Negociado con publicidad",$N$8:$N$87)</f>
        <v>0</v>
      </c>
      <c r="D93" s="8">
        <f t="shared" si="2"/>
        <v>0</v>
      </c>
    </row>
    <row r="94" spans="1:16" ht="16">
      <c r="B94" s="6" t="s">
        <v>24</v>
      </c>
      <c r="C94" s="7">
        <f>SUMIF($C$8:$C$87,"Negociado sin publicidad",$N$8:$N$87)</f>
        <v>598107.11</v>
      </c>
      <c r="D94" s="8">
        <f t="shared" si="2"/>
        <v>0.27214083235775277</v>
      </c>
    </row>
    <row r="95" spans="1:16" ht="16">
      <c r="B95" s="6" t="s">
        <v>182</v>
      </c>
      <c r="C95" s="7">
        <f>SUMIF($C$8:$C$87,"Adjudicación centralizada",$N$8:$N$87)</f>
        <v>276823.2</v>
      </c>
      <c r="D95" s="8">
        <f t="shared" si="2"/>
        <v>0.12595552670145765</v>
      </c>
    </row>
    <row r="96" spans="1:16" ht="16">
      <c r="B96" s="6" t="s">
        <v>26</v>
      </c>
      <c r="C96" s="7">
        <f>SUMIF($C$8:$C$87,"Contrato menor",$N$8:$N$87)</f>
        <v>0</v>
      </c>
      <c r="D96" s="8">
        <f t="shared" si="2"/>
        <v>0</v>
      </c>
    </row>
    <row r="97" spans="2:4" ht="16">
      <c r="B97" s="14" t="s">
        <v>41</v>
      </c>
      <c r="C97" s="7">
        <f>SUMIF($C$8:$C$87,"Adjudicación directa",$N$8:$N$87)</f>
        <v>14678.46</v>
      </c>
      <c r="D97" s="8">
        <f t="shared" si="2"/>
        <v>6.6787507711285679E-3</v>
      </c>
    </row>
    <row r="98" spans="2:4" ht="16">
      <c r="B98" s="6" t="s">
        <v>642</v>
      </c>
      <c r="C98" s="7">
        <f>SUMIF($C$8:$C$87,"Derivado acuerdo marco",$N$8:$N$87)</f>
        <v>16551.819999999996</v>
      </c>
      <c r="D98" s="8">
        <f t="shared" si="2"/>
        <v>7.5311361402068911E-3</v>
      </c>
    </row>
    <row r="99" spans="2:4" ht="17" thickBot="1">
      <c r="B99" s="9" t="s">
        <v>27</v>
      </c>
      <c r="C99" s="10">
        <f>SUM(C91:C98)</f>
        <v>2197785.2599999998</v>
      </c>
      <c r="D99" s="11">
        <f t="shared" si="2"/>
        <v>1</v>
      </c>
    </row>
    <row r="100" spans="2:4" ht="16" thickTop="1"/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1" fitToHeight="0" orientation="landscape" r:id="rId1"/>
  <headerFooter>
    <oddHeader>&amp;L&amp;"-,Negrita"RESUMEN TRIMESTRAL CONTRATOS SERVICIO DE CONTRATACIÓN  4/T/2018</oddHeader>
    <oddFooter>&amp;RPág.: &amp;P   &amp;D</oddFooter>
  </headerFooter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8"/>
  <sheetViews>
    <sheetView zoomScale="80" zoomScaleNormal="80" workbookViewId="0">
      <selection activeCell="L8" sqref="L8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5" width="21.33203125" customWidth="1"/>
    <col min="6" max="6" width="21.33203125" style="18" customWidth="1"/>
    <col min="7" max="7" width="14.33203125" customWidth="1"/>
  </cols>
  <sheetData>
    <row r="1" spans="1:7" ht="19">
      <c r="A1" s="68" t="s">
        <v>522</v>
      </c>
      <c r="B1" s="68"/>
    </row>
    <row r="7" spans="1:7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39</v>
      </c>
    </row>
    <row r="8" spans="1:7" s="19" customFormat="1" ht="30" customHeight="1">
      <c r="A8" s="19" t="s">
        <v>523</v>
      </c>
      <c r="B8" s="19" t="s">
        <v>524</v>
      </c>
      <c r="C8" s="19" t="s">
        <v>525</v>
      </c>
      <c r="D8" s="19" t="s">
        <v>491</v>
      </c>
      <c r="E8" s="19" t="s">
        <v>3</v>
      </c>
      <c r="F8" s="1" t="s">
        <v>492</v>
      </c>
      <c r="G8" s="19" t="s">
        <v>526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92" fitToHeight="0" orientation="landscape" r:id="rId1"/>
  <headerFooter>
    <oddHeader>&amp;L&amp;"-,Negrita"RESUMEN TRIMESTRAL CONTRATOS SERVICIO DE CONTRATACIÓN  4/T/2018</oddHeader>
    <oddFooter>&amp;RPág.: &amp;P   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10"/>
  <sheetViews>
    <sheetView topLeftCell="G1" zoomScale="80" zoomScaleNormal="80" workbookViewId="0">
      <selection activeCell="L8" sqref="L8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style="18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style="4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20" thickBot="1">
      <c r="A1" s="40" t="s">
        <v>533</v>
      </c>
      <c r="B1" s="40"/>
      <c r="C1" s="39"/>
    </row>
    <row r="2" spans="1:16" ht="16" thickTop="1"/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40</v>
      </c>
      <c r="P7" s="2" t="s">
        <v>10</v>
      </c>
    </row>
    <row r="8" spans="1:16" ht="30" customHeight="1">
      <c r="A8" t="s">
        <v>527</v>
      </c>
      <c r="B8" t="s">
        <v>528</v>
      </c>
      <c r="C8" t="s">
        <v>170</v>
      </c>
      <c r="D8" s="18" t="s">
        <v>529</v>
      </c>
      <c r="E8" s="47">
        <v>1</v>
      </c>
      <c r="F8" s="47">
        <v>0</v>
      </c>
      <c r="J8" s="45" t="s">
        <v>184</v>
      </c>
      <c r="K8" s="47">
        <v>0</v>
      </c>
      <c r="M8" t="s">
        <v>114</v>
      </c>
      <c r="N8" t="s">
        <v>114</v>
      </c>
      <c r="O8" t="s">
        <v>345</v>
      </c>
      <c r="P8" s="2"/>
    </row>
    <row r="9" spans="1:16" ht="30" customHeight="1">
      <c r="A9" t="s">
        <v>530</v>
      </c>
      <c r="B9" t="s">
        <v>531</v>
      </c>
      <c r="C9" t="s">
        <v>170</v>
      </c>
      <c r="D9" s="18" t="s">
        <v>529</v>
      </c>
      <c r="E9" t="s">
        <v>114</v>
      </c>
      <c r="F9" t="s">
        <v>114</v>
      </c>
      <c r="J9" s="45" t="s">
        <v>532</v>
      </c>
      <c r="K9" s="47">
        <v>0</v>
      </c>
      <c r="M9" t="s">
        <v>114</v>
      </c>
      <c r="N9" t="s">
        <v>114</v>
      </c>
      <c r="O9" t="s">
        <v>378</v>
      </c>
      <c r="P9" s="2"/>
    </row>
    <row r="10" spans="1:16" ht="30" customHeight="1"/>
  </sheetData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&amp;L&amp;"-,Negrita"RESUMEN TRIMESTRAL CONTRATOS SERVICIO DE CONTRATACIÓN  4/T/2018</oddHeader>
    <oddFooter>&amp;RPág.: &amp;P   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8"/>
  <sheetViews>
    <sheetView topLeftCell="B1" zoomScale="80" zoomScaleNormal="80" workbookViewId="0">
      <selection activeCell="L8" sqref="L8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6640625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>
      <c r="A1" s="68" t="s">
        <v>534</v>
      </c>
      <c r="B1" s="68"/>
      <c r="C1" s="68"/>
      <c r="D1" s="68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K8" s="47"/>
      <c r="L8" s="2"/>
      <c r="M8" s="3"/>
      <c r="N8" s="3"/>
      <c r="O8" s="4"/>
      <c r="P8" s="2"/>
    </row>
  </sheetData>
  <mergeCells count="2">
    <mergeCell ref="A1:B1"/>
    <mergeCell ref="C1:D1"/>
  </mergeCell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&amp;L&amp;"-,Negrita"RESUMEN TRIMESTRAL CONTRATOS SERVICIO DE CONTRATACIÓN  4/T/2018</oddHeader>
    <oddFooter>&amp;RPág.: &amp;P   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8"/>
  <sheetViews>
    <sheetView zoomScale="80" zoomScaleNormal="80" workbookViewId="0">
      <selection activeCell="L8" sqref="L8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>
      <c r="A1" s="68" t="s">
        <v>535</v>
      </c>
      <c r="B1" s="69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&amp;L&amp;"-,Negrita"RESUMEN TRIMESTRAL CONTRATOS SERVICIO DE CONTRATACIÓN  4/T/2018</oddHeader>
    <oddFooter>&amp;RPág.: &amp;P   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6"/>
  <sheetViews>
    <sheetView workbookViewId="0">
      <selection activeCell="L8" sqref="L8"/>
    </sheetView>
  </sheetViews>
  <sheetFormatPr baseColWidth="10" defaultRowHeight="15"/>
  <cols>
    <col min="1" max="1" width="31.5" customWidth="1"/>
    <col min="2" max="2" width="20.6640625" customWidth="1"/>
    <col min="3" max="7" width="21.6640625" customWidth="1"/>
  </cols>
  <sheetData>
    <row r="1" spans="1:7">
      <c r="A1" s="69" t="s">
        <v>42</v>
      </c>
      <c r="B1" s="69"/>
    </row>
    <row r="5" spans="1:7">
      <c r="A5" s="70" t="s">
        <v>18</v>
      </c>
      <c r="B5" s="72" t="s">
        <v>537</v>
      </c>
      <c r="C5" s="73"/>
      <c r="D5" s="72" t="s">
        <v>536</v>
      </c>
      <c r="E5" s="73"/>
      <c r="F5" s="72" t="s">
        <v>143</v>
      </c>
      <c r="G5" s="73"/>
    </row>
    <row r="6" spans="1:7">
      <c r="A6" s="71"/>
      <c r="B6" s="26" t="s">
        <v>19</v>
      </c>
      <c r="C6" s="27" t="s">
        <v>20</v>
      </c>
      <c r="D6" s="26" t="s">
        <v>19</v>
      </c>
      <c r="E6" s="27" t="s">
        <v>20</v>
      </c>
      <c r="F6" s="26" t="s">
        <v>19</v>
      </c>
      <c r="G6" s="27" t="s">
        <v>20</v>
      </c>
    </row>
    <row r="7" spans="1:7" ht="15" customHeight="1">
      <c r="A7" s="20" t="s">
        <v>21</v>
      </c>
      <c r="B7" s="30">
        <v>998759.74</v>
      </c>
      <c r="C7" s="31">
        <v>0.82437956354639108</v>
      </c>
      <c r="D7" s="30">
        <f>ContratosAdjudicados!C91</f>
        <v>1291624.67</v>
      </c>
      <c r="E7" s="31">
        <f>D7/$D$15</f>
        <v>0.58769375402945423</v>
      </c>
      <c r="F7" s="30">
        <f>D7-B7</f>
        <v>292864.92999999993</v>
      </c>
      <c r="G7" s="31">
        <f>E7-C7</f>
        <v>-0.23668580951693685</v>
      </c>
    </row>
    <row r="8" spans="1:7" ht="15" customHeight="1">
      <c r="A8" s="21" t="s">
        <v>22</v>
      </c>
      <c r="B8" s="32">
        <v>0</v>
      </c>
      <c r="C8" s="33">
        <v>0</v>
      </c>
      <c r="D8" s="30">
        <f>ContratosAdjudicados!C92</f>
        <v>0</v>
      </c>
      <c r="E8" s="31">
        <f t="shared" ref="E8:E14" si="0">D8/$D$15</f>
        <v>0</v>
      </c>
      <c r="F8" s="32">
        <f t="shared" ref="F8:G15" si="1">D8-B8</f>
        <v>0</v>
      </c>
      <c r="G8" s="34">
        <f t="shared" si="1"/>
        <v>0</v>
      </c>
    </row>
    <row r="9" spans="1:7" ht="15" customHeight="1">
      <c r="A9" s="20" t="s">
        <v>23</v>
      </c>
      <c r="B9" s="30">
        <v>0</v>
      </c>
      <c r="C9" s="33">
        <v>0</v>
      </c>
      <c r="D9" s="30">
        <f>ContratosAdjudicados!C93</f>
        <v>0</v>
      </c>
      <c r="E9" s="31">
        <f t="shared" si="0"/>
        <v>0</v>
      </c>
      <c r="F9" s="30">
        <f t="shared" si="1"/>
        <v>0</v>
      </c>
      <c r="G9" s="31">
        <f t="shared" si="1"/>
        <v>0</v>
      </c>
    </row>
    <row r="10" spans="1:7" ht="15" customHeight="1">
      <c r="A10" s="21" t="s">
        <v>24</v>
      </c>
      <c r="B10" s="32">
        <v>174338.82</v>
      </c>
      <c r="C10" s="33">
        <v>0.14389983354834951</v>
      </c>
      <c r="D10" s="30">
        <f>ContratosAdjudicados!C94</f>
        <v>598107.11</v>
      </c>
      <c r="E10" s="31">
        <f t="shared" si="0"/>
        <v>0.27214083235775277</v>
      </c>
      <c r="F10" s="32">
        <f t="shared" si="1"/>
        <v>423768.29</v>
      </c>
      <c r="G10" s="34">
        <f t="shared" si="1"/>
        <v>0.12824099880940326</v>
      </c>
    </row>
    <row r="11" spans="1:7" ht="15" customHeight="1">
      <c r="A11" s="20" t="s">
        <v>25</v>
      </c>
      <c r="B11" s="30">
        <v>8167.5</v>
      </c>
      <c r="C11" s="33">
        <v>6.7414812748310708E-3</v>
      </c>
      <c r="D11" s="30">
        <f>ContratosAdjudicados!C95</f>
        <v>276823.2</v>
      </c>
      <c r="E11" s="31">
        <f t="shared" si="0"/>
        <v>0.12595552670145765</v>
      </c>
      <c r="F11" s="30">
        <f t="shared" si="1"/>
        <v>268655.7</v>
      </c>
      <c r="G11" s="31">
        <f t="shared" si="1"/>
        <v>0.11921404542662659</v>
      </c>
    </row>
    <row r="12" spans="1:7" ht="15" customHeight="1">
      <c r="A12" s="21" t="s">
        <v>26</v>
      </c>
      <c r="B12" s="32">
        <v>0</v>
      </c>
      <c r="C12" s="33">
        <v>0</v>
      </c>
      <c r="D12" s="30">
        <f>ContratosAdjudicados!C96</f>
        <v>0</v>
      </c>
      <c r="E12" s="31">
        <f t="shared" si="0"/>
        <v>0</v>
      </c>
      <c r="F12" s="32">
        <f t="shared" si="1"/>
        <v>0</v>
      </c>
      <c r="G12" s="34">
        <f t="shared" si="1"/>
        <v>0</v>
      </c>
    </row>
    <row r="13" spans="1:7" ht="15" customHeight="1">
      <c r="A13" s="22" t="s">
        <v>41</v>
      </c>
      <c r="B13" s="35">
        <v>11948.400000000007</v>
      </c>
      <c r="C13" s="33">
        <v>9.8622485294388267E-3</v>
      </c>
      <c r="D13" s="30">
        <f>ContratosAdjudicados!C97</f>
        <v>14678.46</v>
      </c>
      <c r="E13" s="31">
        <f t="shared" si="0"/>
        <v>6.6787507711285679E-3</v>
      </c>
      <c r="F13" s="32">
        <f t="shared" si="1"/>
        <v>2730.0599999999922</v>
      </c>
      <c r="G13" s="34">
        <f t="shared" si="1"/>
        <v>-3.1834977583102587E-3</v>
      </c>
    </row>
    <row r="14" spans="1:7" ht="15" customHeight="1">
      <c r="A14" s="21" t="s">
        <v>144</v>
      </c>
      <c r="B14" s="32">
        <v>18314.53</v>
      </c>
      <c r="C14" s="33">
        <v>1.5116873100989518E-2</v>
      </c>
      <c r="D14" s="30">
        <f>ContratosAdjudicados!C98</f>
        <v>16551.819999999996</v>
      </c>
      <c r="E14" s="31">
        <f t="shared" si="0"/>
        <v>7.5311361402068911E-3</v>
      </c>
      <c r="F14" s="32">
        <f t="shared" si="1"/>
        <v>-1762.7100000000028</v>
      </c>
      <c r="G14" s="34">
        <f t="shared" si="1"/>
        <v>-7.5857369607826271E-3</v>
      </c>
    </row>
    <row r="15" spans="1:7" ht="17" thickBot="1">
      <c r="A15" s="23" t="s">
        <v>27</v>
      </c>
      <c r="B15" s="24">
        <f>SUM(B7:B14)</f>
        <v>1211528.99</v>
      </c>
      <c r="C15" s="33">
        <v>1</v>
      </c>
      <c r="D15" s="24">
        <f>SUM(D7:D14)</f>
        <v>2197785.2599999998</v>
      </c>
      <c r="E15" s="25">
        <v>1</v>
      </c>
      <c r="F15" s="24">
        <f t="shared" si="1"/>
        <v>986256.26999999979</v>
      </c>
      <c r="G15" s="25"/>
    </row>
    <row r="16" spans="1:7" ht="16" thickTop="1"/>
  </sheetData>
  <mergeCells count="5">
    <mergeCell ref="A1:B1"/>
    <mergeCell ref="A5:A6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&amp;L&amp;"-,Negrita"RESUMEN TRIMESTRAL CONTRATOS SERVICIO DE CONTRATACIÓN  4/T/2018</oddHeader>
    <oddFooter>&amp;RPág.: &amp;P   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238"/>
  <sheetViews>
    <sheetView tabSelected="1" topLeftCell="A214" zoomScale="125" zoomScaleNormal="125" workbookViewId="0">
      <selection activeCell="A240" sqref="A240"/>
    </sheetView>
  </sheetViews>
  <sheetFormatPr baseColWidth="10" defaultRowHeight="15"/>
  <cols>
    <col min="2" max="2" width="36.33203125" customWidth="1"/>
    <col min="3" max="3" width="19.1640625" customWidth="1"/>
    <col min="4" max="4" width="20" style="45" customWidth="1"/>
    <col min="5" max="5" width="22.1640625" style="45" customWidth="1"/>
    <col min="6" max="6" width="52.6640625" customWidth="1"/>
    <col min="7" max="7" width="53.5" customWidth="1"/>
  </cols>
  <sheetData>
    <row r="1" spans="1:7" ht="19">
      <c r="A1" s="17" t="s">
        <v>43</v>
      </c>
      <c r="D1" s="44" t="s">
        <v>44</v>
      </c>
      <c r="E1" s="46">
        <v>43441</v>
      </c>
    </row>
    <row r="2" spans="1:7" ht="15" customHeight="1">
      <c r="A2" s="17"/>
    </row>
    <row r="3" spans="1:7" ht="15" customHeight="1">
      <c r="A3" s="17"/>
    </row>
    <row r="4" spans="1:7" ht="15" customHeight="1">
      <c r="A4" s="17"/>
    </row>
    <row r="5" spans="1:7" ht="15" customHeight="1">
      <c r="A5" s="17"/>
    </row>
    <row r="6" spans="1:7" ht="15" customHeight="1">
      <c r="A6" s="17"/>
    </row>
    <row r="7" spans="1:7" ht="30" customHeight="1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</row>
    <row r="8" spans="1:7" ht="30" customHeight="1">
      <c r="A8" s="38" t="s">
        <v>115</v>
      </c>
      <c r="B8" s="38" t="s">
        <v>116</v>
      </c>
      <c r="C8" s="42">
        <v>42612</v>
      </c>
      <c r="D8" s="42">
        <v>43046</v>
      </c>
      <c r="E8" s="42">
        <v>44142</v>
      </c>
      <c r="F8" s="38" t="s">
        <v>117</v>
      </c>
      <c r="G8" s="38" t="s">
        <v>118</v>
      </c>
    </row>
    <row r="9" spans="1:7" ht="30" customHeight="1">
      <c r="A9" s="38" t="s">
        <v>195</v>
      </c>
      <c r="B9" s="38" t="s">
        <v>196</v>
      </c>
      <c r="C9" s="42">
        <v>43251</v>
      </c>
      <c r="D9" s="42">
        <v>42556</v>
      </c>
      <c r="E9" s="42">
        <v>44382</v>
      </c>
      <c r="F9" s="38" t="s">
        <v>60</v>
      </c>
      <c r="G9" s="38" t="s">
        <v>76</v>
      </c>
    </row>
    <row r="10" spans="1:7" ht="30" customHeight="1">
      <c r="A10" s="38" t="s">
        <v>77</v>
      </c>
      <c r="B10" s="38" t="s">
        <v>78</v>
      </c>
      <c r="C10" s="42">
        <v>42858</v>
      </c>
      <c r="D10" s="42">
        <v>42689</v>
      </c>
      <c r="E10" s="42">
        <v>43784</v>
      </c>
      <c r="F10" s="38" t="s">
        <v>60</v>
      </c>
      <c r="G10" s="38" t="s">
        <v>79</v>
      </c>
    </row>
    <row r="11" spans="1:7" ht="30" customHeight="1">
      <c r="A11" s="38" t="s">
        <v>538</v>
      </c>
      <c r="B11" s="38" t="s">
        <v>539</v>
      </c>
      <c r="C11" s="42">
        <v>43348</v>
      </c>
      <c r="D11" s="42">
        <v>43355</v>
      </c>
      <c r="E11" s="42">
        <v>43720</v>
      </c>
      <c r="F11" s="38" t="s">
        <v>540</v>
      </c>
      <c r="G11" s="38" t="s">
        <v>541</v>
      </c>
    </row>
    <row r="12" spans="1:7" ht="30" customHeight="1">
      <c r="A12" s="38" t="s">
        <v>80</v>
      </c>
      <c r="B12" s="38" t="s">
        <v>81</v>
      </c>
      <c r="C12" s="42">
        <v>42766</v>
      </c>
      <c r="D12" s="42">
        <v>42810</v>
      </c>
      <c r="E12" s="42">
        <v>43540</v>
      </c>
      <c r="F12" s="38" t="s">
        <v>82</v>
      </c>
      <c r="G12" s="38" t="s">
        <v>83</v>
      </c>
    </row>
    <row r="13" spans="1:7" ht="30" customHeight="1">
      <c r="A13" s="38" t="s">
        <v>542</v>
      </c>
      <c r="B13" s="38" t="s">
        <v>543</v>
      </c>
      <c r="C13" s="42">
        <v>42766</v>
      </c>
      <c r="D13" s="42">
        <v>43384</v>
      </c>
      <c r="E13" s="42">
        <v>43680</v>
      </c>
      <c r="F13" s="38" t="s">
        <v>544</v>
      </c>
      <c r="G13" s="38" t="s">
        <v>545</v>
      </c>
    </row>
    <row r="14" spans="1:7" ht="30" customHeight="1">
      <c r="A14" s="38" t="s">
        <v>53</v>
      </c>
      <c r="B14" s="38" t="s">
        <v>197</v>
      </c>
      <c r="C14" s="42">
        <v>41897</v>
      </c>
      <c r="D14" s="42">
        <v>41897</v>
      </c>
      <c r="E14" s="42">
        <v>44819</v>
      </c>
      <c r="F14" s="38" t="s">
        <v>54</v>
      </c>
      <c r="G14" s="38" t="s">
        <v>52</v>
      </c>
    </row>
    <row r="15" spans="1:7" ht="30" customHeight="1">
      <c r="A15" s="38"/>
      <c r="B15" s="38" t="s">
        <v>198</v>
      </c>
      <c r="C15" s="42">
        <v>41897</v>
      </c>
      <c r="D15" s="42">
        <v>41897</v>
      </c>
      <c r="E15" s="42">
        <v>44089</v>
      </c>
      <c r="F15" s="38" t="s">
        <v>55</v>
      </c>
      <c r="G15" s="38" t="s">
        <v>52</v>
      </c>
    </row>
    <row r="16" spans="1:7" ht="30" customHeight="1">
      <c r="A16" s="38"/>
      <c r="B16" s="38" t="s">
        <v>199</v>
      </c>
      <c r="C16" s="42">
        <v>41897</v>
      </c>
      <c r="D16" s="42">
        <v>41897</v>
      </c>
      <c r="E16" s="42">
        <v>43723</v>
      </c>
      <c r="F16" s="38" t="s">
        <v>56</v>
      </c>
      <c r="G16" s="38" t="s">
        <v>52</v>
      </c>
    </row>
    <row r="17" spans="1:7" ht="30" customHeight="1">
      <c r="A17" s="38"/>
      <c r="B17" s="38" t="s">
        <v>200</v>
      </c>
      <c r="C17" s="42">
        <v>41897</v>
      </c>
      <c r="D17" s="42">
        <v>41897</v>
      </c>
      <c r="E17" s="42">
        <v>44089</v>
      </c>
      <c r="F17" s="38" t="s">
        <v>201</v>
      </c>
      <c r="G17" s="38" t="s">
        <v>52</v>
      </c>
    </row>
    <row r="18" spans="1:7" ht="30" customHeight="1">
      <c r="A18" s="38"/>
      <c r="B18" s="38" t="s">
        <v>202</v>
      </c>
      <c r="C18" s="42">
        <v>41897</v>
      </c>
      <c r="D18" s="42">
        <v>41897</v>
      </c>
      <c r="E18" s="42">
        <v>43723</v>
      </c>
      <c r="F18" s="38" t="s">
        <v>203</v>
      </c>
      <c r="G18" s="38" t="s">
        <v>52</v>
      </c>
    </row>
    <row r="19" spans="1:7" ht="30" customHeight="1">
      <c r="A19" s="38"/>
      <c r="B19" s="38" t="s">
        <v>204</v>
      </c>
      <c r="C19" s="42">
        <v>41897</v>
      </c>
      <c r="D19" s="42">
        <v>41897</v>
      </c>
      <c r="E19" s="42">
        <v>44454</v>
      </c>
      <c r="F19" s="38" t="s">
        <v>205</v>
      </c>
      <c r="G19" s="38" t="s">
        <v>52</v>
      </c>
    </row>
    <row r="20" spans="1:7" ht="30" customHeight="1">
      <c r="A20" s="38"/>
      <c r="B20" s="38" t="s">
        <v>206</v>
      </c>
      <c r="C20" s="42">
        <v>41897</v>
      </c>
      <c r="D20" s="42">
        <v>41897</v>
      </c>
      <c r="E20" s="42">
        <v>43723</v>
      </c>
      <c r="F20" s="38" t="s">
        <v>203</v>
      </c>
      <c r="G20" s="38" t="s">
        <v>52</v>
      </c>
    </row>
    <row r="21" spans="1:7" ht="30" customHeight="1">
      <c r="A21" s="38"/>
      <c r="B21" s="38" t="s">
        <v>207</v>
      </c>
      <c r="C21" s="42">
        <v>41897</v>
      </c>
      <c r="D21" s="42">
        <v>41897</v>
      </c>
      <c r="E21" s="42">
        <v>43723</v>
      </c>
      <c r="F21" s="38" t="s">
        <v>203</v>
      </c>
      <c r="G21" s="38" t="s">
        <v>52</v>
      </c>
    </row>
    <row r="22" spans="1:7" ht="30" customHeight="1">
      <c r="A22" s="38"/>
      <c r="B22" s="38" t="s">
        <v>208</v>
      </c>
      <c r="C22" s="42">
        <v>41897</v>
      </c>
      <c r="D22" s="42">
        <v>41897</v>
      </c>
      <c r="E22" s="42">
        <v>43723</v>
      </c>
      <c r="F22" s="38" t="s">
        <v>203</v>
      </c>
      <c r="G22" s="38" t="s">
        <v>52</v>
      </c>
    </row>
    <row r="23" spans="1:7" ht="30" customHeight="1">
      <c r="A23" s="38"/>
      <c r="B23" s="38" t="s">
        <v>209</v>
      </c>
      <c r="C23" s="42">
        <v>41897</v>
      </c>
      <c r="D23" s="42">
        <v>41897</v>
      </c>
      <c r="E23" s="42">
        <v>44819</v>
      </c>
      <c r="F23" s="38" t="s">
        <v>210</v>
      </c>
      <c r="G23" s="38" t="s">
        <v>52</v>
      </c>
    </row>
    <row r="24" spans="1:7" ht="48" customHeight="1">
      <c r="A24" s="38" t="s">
        <v>57</v>
      </c>
      <c r="B24" s="38" t="s">
        <v>58</v>
      </c>
      <c r="C24" s="42">
        <v>41995</v>
      </c>
      <c r="D24" s="42">
        <v>42284</v>
      </c>
      <c r="E24" s="42">
        <v>44111</v>
      </c>
      <c r="F24" s="38" t="s">
        <v>150</v>
      </c>
      <c r="G24" s="38" t="s">
        <v>59</v>
      </c>
    </row>
    <row r="25" spans="1:7" ht="30" customHeight="1">
      <c r="A25" s="38"/>
      <c r="B25" s="38" t="s">
        <v>211</v>
      </c>
      <c r="C25" s="42">
        <v>42429</v>
      </c>
      <c r="D25" s="42">
        <v>42450</v>
      </c>
      <c r="E25" s="42">
        <v>43545</v>
      </c>
      <c r="F25" s="38" t="s">
        <v>60</v>
      </c>
      <c r="G25" s="38" t="s">
        <v>52</v>
      </c>
    </row>
    <row r="26" spans="1:7" ht="30" customHeight="1">
      <c r="A26" s="38"/>
      <c r="B26" s="38" t="s">
        <v>212</v>
      </c>
      <c r="C26" s="42">
        <v>42387</v>
      </c>
      <c r="D26" s="42">
        <v>42426</v>
      </c>
      <c r="E26" s="42">
        <v>43887</v>
      </c>
      <c r="F26" s="38" t="s">
        <v>60</v>
      </c>
      <c r="G26" s="38" t="s">
        <v>52</v>
      </c>
    </row>
    <row r="27" spans="1:7" ht="30" customHeight="1">
      <c r="A27" s="38" t="s">
        <v>61</v>
      </c>
      <c r="B27" s="38" t="s">
        <v>62</v>
      </c>
      <c r="C27" s="42">
        <v>42387</v>
      </c>
      <c r="D27" s="42">
        <v>42426</v>
      </c>
      <c r="E27" s="42">
        <v>43887</v>
      </c>
      <c r="F27" s="38" t="s">
        <v>60</v>
      </c>
      <c r="G27" s="38" t="s">
        <v>52</v>
      </c>
    </row>
    <row r="28" spans="1:7" ht="30" customHeight="1">
      <c r="A28" s="38"/>
      <c r="B28" s="38" t="s">
        <v>213</v>
      </c>
      <c r="C28" s="42">
        <v>42387</v>
      </c>
      <c r="D28" s="42">
        <v>42426</v>
      </c>
      <c r="E28" s="42">
        <v>43522</v>
      </c>
      <c r="F28" s="38" t="s">
        <v>60</v>
      </c>
      <c r="G28" s="38" t="s">
        <v>52</v>
      </c>
    </row>
    <row r="29" spans="1:7" ht="30" customHeight="1">
      <c r="A29" s="38" t="s">
        <v>63</v>
      </c>
      <c r="B29" s="38" t="s">
        <v>64</v>
      </c>
      <c r="C29" s="42">
        <v>42387</v>
      </c>
      <c r="D29" s="42">
        <v>42426</v>
      </c>
      <c r="E29" s="42">
        <v>43522</v>
      </c>
      <c r="F29" s="38" t="s">
        <v>60</v>
      </c>
      <c r="G29" s="38" t="s">
        <v>52</v>
      </c>
    </row>
    <row r="30" spans="1:7" ht="30" customHeight="1">
      <c r="A30" s="38" t="s">
        <v>65</v>
      </c>
      <c r="B30" s="38" t="s">
        <v>66</v>
      </c>
      <c r="C30" s="42">
        <v>42387</v>
      </c>
      <c r="D30" s="42">
        <v>42426</v>
      </c>
      <c r="E30" s="42">
        <v>44069</v>
      </c>
      <c r="F30" s="38" t="s">
        <v>60</v>
      </c>
      <c r="G30" s="38" t="s">
        <v>52</v>
      </c>
    </row>
    <row r="31" spans="1:7" ht="30" customHeight="1">
      <c r="A31" s="38"/>
      <c r="B31" s="38" t="s">
        <v>214</v>
      </c>
      <c r="C31" s="42">
        <v>42401</v>
      </c>
      <c r="D31" s="42">
        <v>42444</v>
      </c>
      <c r="E31" s="42">
        <v>43905</v>
      </c>
      <c r="F31" s="38" t="s">
        <v>60</v>
      </c>
      <c r="G31" s="38" t="s">
        <v>52</v>
      </c>
    </row>
    <row r="32" spans="1:7" ht="30" customHeight="1">
      <c r="A32" s="38"/>
      <c r="B32" s="38" t="s">
        <v>215</v>
      </c>
      <c r="C32" s="42">
        <v>43217</v>
      </c>
      <c r="D32" s="42">
        <v>42632</v>
      </c>
      <c r="E32" s="42">
        <v>43635</v>
      </c>
      <c r="F32" s="38" t="s">
        <v>60</v>
      </c>
      <c r="G32" s="38" t="s">
        <v>76</v>
      </c>
    </row>
    <row r="33" spans="1:7" ht="30" customHeight="1">
      <c r="A33" s="38" t="s">
        <v>67</v>
      </c>
      <c r="B33" s="38" t="s">
        <v>68</v>
      </c>
      <c r="C33" s="42">
        <v>42429</v>
      </c>
      <c r="D33" s="42">
        <v>42458</v>
      </c>
      <c r="E33" s="42">
        <v>43919</v>
      </c>
      <c r="F33" s="38" t="s">
        <v>60</v>
      </c>
      <c r="G33" s="38" t="s">
        <v>52</v>
      </c>
    </row>
    <row r="34" spans="1:7" ht="30" customHeight="1">
      <c r="A34" s="38"/>
      <c r="B34" s="38" t="s">
        <v>216</v>
      </c>
      <c r="C34" s="42">
        <v>42401</v>
      </c>
      <c r="D34" s="42">
        <v>42444</v>
      </c>
      <c r="E34" s="42">
        <v>44089</v>
      </c>
      <c r="F34" s="38" t="s">
        <v>60</v>
      </c>
      <c r="G34" s="38" t="s">
        <v>52</v>
      </c>
    </row>
    <row r="35" spans="1:7" ht="30" customHeight="1">
      <c r="A35" s="38" t="s">
        <v>69</v>
      </c>
      <c r="B35" s="38" t="s">
        <v>70</v>
      </c>
      <c r="C35" s="42">
        <v>42401</v>
      </c>
      <c r="D35" s="42">
        <v>42445</v>
      </c>
      <c r="E35" s="42">
        <v>43906</v>
      </c>
      <c r="F35" s="38" t="s">
        <v>60</v>
      </c>
      <c r="G35" s="38" t="s">
        <v>52</v>
      </c>
    </row>
    <row r="36" spans="1:7" ht="30" customHeight="1">
      <c r="A36" s="38"/>
      <c r="B36" s="38" t="s">
        <v>217</v>
      </c>
      <c r="C36" s="42">
        <v>42429</v>
      </c>
      <c r="D36" s="42">
        <v>42446</v>
      </c>
      <c r="E36" s="42">
        <v>43907</v>
      </c>
      <c r="F36" s="38" t="s">
        <v>60</v>
      </c>
      <c r="G36" s="38" t="s">
        <v>52</v>
      </c>
    </row>
    <row r="37" spans="1:7" ht="30" customHeight="1">
      <c r="A37" s="38"/>
      <c r="B37" s="38" t="s">
        <v>218</v>
      </c>
      <c r="C37" s="42">
        <v>42429</v>
      </c>
      <c r="D37" s="42">
        <v>42446</v>
      </c>
      <c r="E37" s="42">
        <v>43541</v>
      </c>
      <c r="F37" s="38" t="s">
        <v>60</v>
      </c>
      <c r="G37" s="38" t="s">
        <v>52</v>
      </c>
    </row>
    <row r="38" spans="1:7" ht="30" customHeight="1">
      <c r="A38" s="38"/>
      <c r="B38" s="38" t="s">
        <v>219</v>
      </c>
      <c r="C38" s="42">
        <v>41897</v>
      </c>
      <c r="D38" s="42">
        <v>42464</v>
      </c>
      <c r="E38" s="42">
        <v>45386</v>
      </c>
      <c r="F38" s="38" t="s">
        <v>60</v>
      </c>
      <c r="G38" s="38" t="s">
        <v>52</v>
      </c>
    </row>
    <row r="39" spans="1:7" ht="30" customHeight="1">
      <c r="A39" s="38" t="s">
        <v>71</v>
      </c>
      <c r="B39" s="38" t="s">
        <v>72</v>
      </c>
      <c r="C39" s="42">
        <v>42429</v>
      </c>
      <c r="D39" s="42">
        <v>42464</v>
      </c>
      <c r="E39" s="42">
        <v>43559</v>
      </c>
      <c r="F39" s="38" t="s">
        <v>60</v>
      </c>
      <c r="G39" s="38" t="s">
        <v>52</v>
      </c>
    </row>
    <row r="40" spans="1:7" ht="30" customHeight="1">
      <c r="A40" s="38"/>
      <c r="B40" s="38" t="s">
        <v>220</v>
      </c>
      <c r="C40" s="42">
        <v>41897</v>
      </c>
      <c r="D40" s="42">
        <v>42464</v>
      </c>
      <c r="E40" s="42">
        <v>43925</v>
      </c>
      <c r="F40" s="38" t="s">
        <v>60</v>
      </c>
      <c r="G40" s="38" t="s">
        <v>52</v>
      </c>
    </row>
    <row r="41" spans="1:7" ht="30" customHeight="1">
      <c r="A41" s="38"/>
      <c r="B41" s="38" t="s">
        <v>221</v>
      </c>
      <c r="C41" s="42">
        <v>42429</v>
      </c>
      <c r="D41" s="42">
        <v>42464</v>
      </c>
      <c r="E41" s="42">
        <v>43925</v>
      </c>
      <c r="F41" s="38" t="s">
        <v>60</v>
      </c>
      <c r="G41" s="38" t="s">
        <v>52</v>
      </c>
    </row>
    <row r="42" spans="1:7" ht="30" customHeight="1">
      <c r="A42" s="38" t="s">
        <v>73</v>
      </c>
      <c r="B42" s="38" t="s">
        <v>74</v>
      </c>
      <c r="C42" s="42">
        <v>42545</v>
      </c>
      <c r="D42" s="42">
        <v>42551</v>
      </c>
      <c r="E42" s="42">
        <v>43464</v>
      </c>
      <c r="F42" s="38" t="s">
        <v>60</v>
      </c>
      <c r="G42" s="38" t="s">
        <v>52</v>
      </c>
    </row>
    <row r="43" spans="1:7" ht="30" customHeight="1">
      <c r="A43" s="38"/>
      <c r="B43" s="38" t="s">
        <v>222</v>
      </c>
      <c r="C43" s="42">
        <v>42545</v>
      </c>
      <c r="D43" s="42">
        <v>42551</v>
      </c>
      <c r="E43" s="42">
        <v>43829</v>
      </c>
      <c r="F43" s="38" t="s">
        <v>60</v>
      </c>
      <c r="G43" s="38" t="s">
        <v>52</v>
      </c>
    </row>
    <row r="44" spans="1:7" ht="30" customHeight="1">
      <c r="A44" s="38"/>
      <c r="B44" s="38" t="s">
        <v>223</v>
      </c>
      <c r="C44" s="42">
        <v>42545</v>
      </c>
      <c r="D44" s="42">
        <v>42552</v>
      </c>
      <c r="E44" s="42">
        <v>43466</v>
      </c>
      <c r="F44" s="38" t="s">
        <v>60</v>
      </c>
      <c r="G44" s="38" t="s">
        <v>52</v>
      </c>
    </row>
    <row r="45" spans="1:7" ht="30" customHeight="1">
      <c r="A45" s="38"/>
      <c r="B45" s="38" t="s">
        <v>224</v>
      </c>
      <c r="C45" s="42">
        <v>41421</v>
      </c>
      <c r="D45" s="42">
        <v>41421</v>
      </c>
      <c r="E45" s="42">
        <v>43978</v>
      </c>
      <c r="F45" s="38" t="s">
        <v>60</v>
      </c>
      <c r="G45" s="38" t="s">
        <v>75</v>
      </c>
    </row>
    <row r="46" spans="1:7" ht="30" customHeight="1">
      <c r="A46" s="38"/>
      <c r="B46" s="38" t="s">
        <v>225</v>
      </c>
      <c r="C46" s="42">
        <v>41949</v>
      </c>
      <c r="D46" s="42">
        <v>41949</v>
      </c>
      <c r="E46" s="42">
        <v>44141</v>
      </c>
      <c r="F46" s="38" t="s">
        <v>60</v>
      </c>
      <c r="G46" s="38" t="s">
        <v>84</v>
      </c>
    </row>
    <row r="47" spans="1:7" ht="30" customHeight="1">
      <c r="A47" s="38" t="s">
        <v>85</v>
      </c>
      <c r="B47" s="38" t="s">
        <v>86</v>
      </c>
      <c r="C47" s="42">
        <v>42900</v>
      </c>
      <c r="D47" s="42">
        <v>41729</v>
      </c>
      <c r="E47" s="42">
        <v>43555</v>
      </c>
      <c r="F47" s="38" t="s">
        <v>60</v>
      </c>
      <c r="G47" s="38" t="s">
        <v>76</v>
      </c>
    </row>
    <row r="48" spans="1:7" ht="30" customHeight="1">
      <c r="A48" s="38" t="s">
        <v>87</v>
      </c>
      <c r="B48" s="38" t="s">
        <v>88</v>
      </c>
      <c r="C48" s="42">
        <v>42900</v>
      </c>
      <c r="D48" s="42">
        <v>41717</v>
      </c>
      <c r="E48" s="42">
        <v>43543</v>
      </c>
      <c r="F48" s="38" t="s">
        <v>60</v>
      </c>
      <c r="G48" s="38" t="s">
        <v>76</v>
      </c>
    </row>
    <row r="49" spans="1:7" ht="30" customHeight="1">
      <c r="A49" s="38" t="s">
        <v>89</v>
      </c>
      <c r="B49" s="38" t="s">
        <v>90</v>
      </c>
      <c r="C49" s="42">
        <v>42907</v>
      </c>
      <c r="D49" s="42">
        <v>42031</v>
      </c>
      <c r="E49" s="42">
        <v>43492</v>
      </c>
      <c r="F49" s="38" t="s">
        <v>60</v>
      </c>
      <c r="G49" s="38" t="s">
        <v>76</v>
      </c>
    </row>
    <row r="50" spans="1:7" ht="30" customHeight="1">
      <c r="A50" s="38" t="s">
        <v>91</v>
      </c>
      <c r="B50" s="38" t="s">
        <v>92</v>
      </c>
      <c r="C50" s="42">
        <v>42494</v>
      </c>
      <c r="D50" s="42">
        <v>42494</v>
      </c>
      <c r="E50" s="42">
        <v>43589</v>
      </c>
      <c r="F50" s="38" t="s">
        <v>60</v>
      </c>
      <c r="G50" s="38" t="s">
        <v>93</v>
      </c>
    </row>
    <row r="51" spans="1:7" ht="30" customHeight="1">
      <c r="A51" s="38" t="s">
        <v>94</v>
      </c>
      <c r="B51" s="38" t="s">
        <v>95</v>
      </c>
      <c r="C51" s="42">
        <v>42787</v>
      </c>
      <c r="D51" s="42">
        <v>42845</v>
      </c>
      <c r="E51" s="42">
        <v>43941</v>
      </c>
      <c r="F51" s="38" t="s">
        <v>96</v>
      </c>
      <c r="G51" s="38" t="s">
        <v>96</v>
      </c>
    </row>
    <row r="52" spans="1:7" ht="30" customHeight="1">
      <c r="A52" s="38" t="s">
        <v>94</v>
      </c>
      <c r="B52" s="38" t="s">
        <v>95</v>
      </c>
      <c r="C52" s="42">
        <v>42734</v>
      </c>
      <c r="D52" s="42">
        <v>42758</v>
      </c>
      <c r="E52" s="42">
        <v>43488</v>
      </c>
      <c r="F52" s="38" t="s">
        <v>97</v>
      </c>
      <c r="G52" s="38" t="s">
        <v>98</v>
      </c>
    </row>
    <row r="53" spans="1:7" ht="30" customHeight="1">
      <c r="A53" s="38" t="s">
        <v>94</v>
      </c>
      <c r="B53" s="38" t="s">
        <v>95</v>
      </c>
      <c r="C53" s="42">
        <v>42843</v>
      </c>
      <c r="D53" s="42">
        <v>42916</v>
      </c>
      <c r="E53" s="42">
        <v>44012</v>
      </c>
      <c r="F53" s="38" t="s">
        <v>99</v>
      </c>
      <c r="G53" s="38" t="s">
        <v>100</v>
      </c>
    </row>
    <row r="54" spans="1:7" ht="30" customHeight="1">
      <c r="A54" s="38" t="s">
        <v>101</v>
      </c>
      <c r="B54" s="38" t="s">
        <v>102</v>
      </c>
      <c r="C54" s="42">
        <v>42907</v>
      </c>
      <c r="D54" s="42">
        <v>41957</v>
      </c>
      <c r="E54" s="42">
        <v>43783</v>
      </c>
      <c r="F54" s="38" t="s">
        <v>60</v>
      </c>
      <c r="G54" s="38" t="s">
        <v>76</v>
      </c>
    </row>
    <row r="55" spans="1:7" ht="30" customHeight="1">
      <c r="A55" s="38" t="s">
        <v>103</v>
      </c>
      <c r="B55" s="38" t="s">
        <v>104</v>
      </c>
      <c r="C55" s="42">
        <v>42907</v>
      </c>
      <c r="D55" s="42">
        <v>41957</v>
      </c>
      <c r="E55" s="42">
        <v>43783</v>
      </c>
      <c r="F55" s="38" t="s">
        <v>60</v>
      </c>
      <c r="G55" s="38" t="s">
        <v>76</v>
      </c>
    </row>
    <row r="56" spans="1:7" ht="30" customHeight="1">
      <c r="A56" s="38"/>
      <c r="B56" s="38" t="s">
        <v>105</v>
      </c>
      <c r="C56" s="42">
        <v>42767</v>
      </c>
      <c r="D56" s="42">
        <v>42821</v>
      </c>
      <c r="E56" s="42">
        <v>43551</v>
      </c>
      <c r="F56" s="38" t="s">
        <v>106</v>
      </c>
      <c r="G56" s="38" t="s">
        <v>106</v>
      </c>
    </row>
    <row r="57" spans="1:7" ht="30" customHeight="1">
      <c r="A57" s="38" t="s">
        <v>107</v>
      </c>
      <c r="B57" s="38" t="s">
        <v>108</v>
      </c>
      <c r="C57" s="42">
        <v>42944</v>
      </c>
      <c r="D57" s="42">
        <v>42058</v>
      </c>
      <c r="E57" s="42">
        <v>43519</v>
      </c>
      <c r="F57" s="38" t="s">
        <v>60</v>
      </c>
      <c r="G57" s="38" t="s">
        <v>76</v>
      </c>
    </row>
    <row r="58" spans="1:7" ht="30" customHeight="1">
      <c r="A58" s="38" t="s">
        <v>109</v>
      </c>
      <c r="B58" s="38" t="s">
        <v>110</v>
      </c>
      <c r="C58" s="42">
        <v>42944</v>
      </c>
      <c r="D58" s="42">
        <v>41779</v>
      </c>
      <c r="E58" s="42">
        <v>43605</v>
      </c>
      <c r="F58" s="38" t="s">
        <v>60</v>
      </c>
      <c r="G58" s="38" t="s">
        <v>76</v>
      </c>
    </row>
    <row r="59" spans="1:7" ht="30" customHeight="1">
      <c r="A59" s="38" t="s">
        <v>111</v>
      </c>
      <c r="B59" s="38" t="s">
        <v>112</v>
      </c>
      <c r="C59" s="42">
        <v>42558</v>
      </c>
      <c r="D59" s="42">
        <v>42558</v>
      </c>
      <c r="E59" s="42">
        <v>44747</v>
      </c>
      <c r="F59" s="38" t="s">
        <v>60</v>
      </c>
      <c r="G59" s="38" t="s">
        <v>113</v>
      </c>
    </row>
    <row r="60" spans="1:7" ht="30" customHeight="1">
      <c r="A60" s="38" t="s">
        <v>119</v>
      </c>
      <c r="B60" s="38" t="s">
        <v>120</v>
      </c>
      <c r="C60" s="42">
        <v>43004</v>
      </c>
      <c r="D60" s="42">
        <v>42114</v>
      </c>
      <c r="E60" s="42">
        <v>43941</v>
      </c>
      <c r="F60" s="38" t="s">
        <v>60</v>
      </c>
      <c r="G60" s="38" t="s">
        <v>76</v>
      </c>
    </row>
    <row r="61" spans="1:7" ht="30" customHeight="1">
      <c r="A61" s="38" t="s">
        <v>121</v>
      </c>
      <c r="B61" s="38" t="s">
        <v>122</v>
      </c>
      <c r="C61" s="42">
        <v>43004</v>
      </c>
      <c r="D61" s="42">
        <v>42065</v>
      </c>
      <c r="E61" s="42">
        <v>43892</v>
      </c>
      <c r="F61" s="38" t="s">
        <v>60</v>
      </c>
      <c r="G61" s="38" t="s">
        <v>76</v>
      </c>
    </row>
    <row r="62" spans="1:7" ht="30" customHeight="1">
      <c r="A62" s="38" t="s">
        <v>123</v>
      </c>
      <c r="B62" s="38" t="s">
        <v>124</v>
      </c>
      <c r="C62" s="42">
        <v>43004</v>
      </c>
      <c r="D62" s="42">
        <v>42093</v>
      </c>
      <c r="E62" s="42">
        <v>43920</v>
      </c>
      <c r="F62" s="38" t="s">
        <v>60</v>
      </c>
      <c r="G62" s="38" t="s">
        <v>76</v>
      </c>
    </row>
    <row r="63" spans="1:7" ht="30" customHeight="1">
      <c r="A63" s="38"/>
      <c r="B63" s="38" t="s">
        <v>226</v>
      </c>
      <c r="C63" s="42">
        <v>43004</v>
      </c>
      <c r="D63" s="42">
        <v>41732</v>
      </c>
      <c r="E63" s="42">
        <v>43558</v>
      </c>
      <c r="F63" s="38" t="s">
        <v>60</v>
      </c>
      <c r="G63" s="38" t="s">
        <v>76</v>
      </c>
    </row>
    <row r="64" spans="1:7" ht="30" customHeight="1">
      <c r="A64" s="38" t="s">
        <v>125</v>
      </c>
      <c r="B64" s="38" t="s">
        <v>126</v>
      </c>
      <c r="C64" s="42">
        <v>43004</v>
      </c>
      <c r="D64" s="42">
        <v>42040</v>
      </c>
      <c r="E64" s="42">
        <v>43866</v>
      </c>
      <c r="F64" s="38" t="s">
        <v>60</v>
      </c>
      <c r="G64" s="38" t="s">
        <v>76</v>
      </c>
    </row>
    <row r="65" spans="1:7" ht="30" customHeight="1">
      <c r="A65" s="38" t="s">
        <v>127</v>
      </c>
      <c r="B65" s="38" t="s">
        <v>128</v>
      </c>
      <c r="C65" s="42">
        <v>43042</v>
      </c>
      <c r="D65" s="42">
        <v>42185</v>
      </c>
      <c r="E65" s="42">
        <v>43464</v>
      </c>
      <c r="F65" s="38" t="s">
        <v>60</v>
      </c>
      <c r="G65" s="38" t="s">
        <v>76</v>
      </c>
    </row>
    <row r="66" spans="1:7" ht="30" customHeight="1">
      <c r="A66" s="38" t="s">
        <v>129</v>
      </c>
      <c r="B66" s="38" t="s">
        <v>130</v>
      </c>
      <c r="C66" s="42">
        <v>43042</v>
      </c>
      <c r="D66" s="42">
        <v>42188</v>
      </c>
      <c r="E66" s="42">
        <v>43558</v>
      </c>
      <c r="F66" s="38" t="s">
        <v>60</v>
      </c>
      <c r="G66" s="38" t="s">
        <v>76</v>
      </c>
    </row>
    <row r="67" spans="1:7" ht="30" customHeight="1">
      <c r="A67" s="38" t="s">
        <v>131</v>
      </c>
      <c r="B67" s="38" t="s">
        <v>132</v>
      </c>
      <c r="C67" s="42">
        <v>43052</v>
      </c>
      <c r="D67" s="42">
        <v>42079</v>
      </c>
      <c r="E67" s="42">
        <v>43906</v>
      </c>
      <c r="F67" s="38" t="s">
        <v>60</v>
      </c>
      <c r="G67" s="38" t="s">
        <v>76</v>
      </c>
    </row>
    <row r="68" spans="1:7" ht="30" customHeight="1">
      <c r="A68" s="38" t="s">
        <v>133</v>
      </c>
      <c r="B68" s="38" t="s">
        <v>134</v>
      </c>
      <c r="C68" s="42">
        <v>43052</v>
      </c>
      <c r="D68" s="42">
        <v>42134</v>
      </c>
      <c r="E68" s="42">
        <v>43961</v>
      </c>
      <c r="F68" s="38" t="s">
        <v>60</v>
      </c>
      <c r="G68" s="38" t="s">
        <v>76</v>
      </c>
    </row>
    <row r="69" spans="1:7" ht="30" customHeight="1">
      <c r="A69" s="38" t="s">
        <v>135</v>
      </c>
      <c r="B69" s="38" t="s">
        <v>136</v>
      </c>
      <c r="C69" s="42">
        <v>43052</v>
      </c>
      <c r="D69" s="42">
        <v>42137</v>
      </c>
      <c r="E69" s="42">
        <v>43964</v>
      </c>
      <c r="F69" s="38" t="s">
        <v>60</v>
      </c>
      <c r="G69" s="38" t="s">
        <v>76</v>
      </c>
    </row>
    <row r="70" spans="1:7" ht="30" customHeight="1">
      <c r="A70" s="38" t="s">
        <v>137</v>
      </c>
      <c r="B70" s="38" t="s">
        <v>138</v>
      </c>
      <c r="C70" s="42">
        <v>43052</v>
      </c>
      <c r="D70" s="42">
        <v>41912</v>
      </c>
      <c r="E70" s="42">
        <v>43738</v>
      </c>
      <c r="F70" s="38" t="s">
        <v>60</v>
      </c>
      <c r="G70" s="38" t="s">
        <v>76</v>
      </c>
    </row>
    <row r="71" spans="1:7" ht="30" customHeight="1">
      <c r="A71" s="38" t="s">
        <v>139</v>
      </c>
      <c r="B71" s="38" t="s">
        <v>140</v>
      </c>
      <c r="C71" s="42">
        <v>43062</v>
      </c>
      <c r="D71" s="42">
        <v>42214</v>
      </c>
      <c r="E71" s="42">
        <v>43494</v>
      </c>
      <c r="F71" s="38" t="s">
        <v>60</v>
      </c>
      <c r="G71" s="38" t="s">
        <v>76</v>
      </c>
    </row>
    <row r="72" spans="1:7" ht="30" customHeight="1">
      <c r="A72" s="38" t="s">
        <v>141</v>
      </c>
      <c r="B72" s="38" t="s">
        <v>142</v>
      </c>
      <c r="C72" s="42">
        <v>43062</v>
      </c>
      <c r="D72" s="42">
        <v>42193</v>
      </c>
      <c r="E72" s="42">
        <v>43473</v>
      </c>
      <c r="F72" s="38" t="s">
        <v>60</v>
      </c>
      <c r="G72" s="38" t="s">
        <v>76</v>
      </c>
    </row>
    <row r="73" spans="1:7" ht="30" customHeight="1">
      <c r="A73" s="38" t="s">
        <v>151</v>
      </c>
      <c r="B73" s="38" t="s">
        <v>152</v>
      </c>
      <c r="C73" s="42">
        <v>42828</v>
      </c>
      <c r="D73" s="42">
        <v>42828</v>
      </c>
      <c r="E73" s="42">
        <v>43557</v>
      </c>
      <c r="F73" s="38" t="s">
        <v>60</v>
      </c>
      <c r="G73" s="38" t="s">
        <v>153</v>
      </c>
    </row>
    <row r="74" spans="1:7" ht="30" customHeight="1">
      <c r="A74" s="38"/>
      <c r="B74" s="38" t="s">
        <v>227</v>
      </c>
      <c r="C74" s="42">
        <v>43118</v>
      </c>
      <c r="D74" s="42">
        <v>41652</v>
      </c>
      <c r="E74" s="42">
        <v>43478</v>
      </c>
      <c r="F74" s="38" t="s">
        <v>60</v>
      </c>
      <c r="G74" s="38" t="s">
        <v>76</v>
      </c>
    </row>
    <row r="75" spans="1:7" ht="30" customHeight="1">
      <c r="A75" s="38"/>
      <c r="B75" s="38" t="s">
        <v>228</v>
      </c>
      <c r="C75" s="42">
        <v>43118</v>
      </c>
      <c r="D75" s="42">
        <v>41652</v>
      </c>
      <c r="E75" s="42">
        <v>43478</v>
      </c>
      <c r="F75" s="38" t="s">
        <v>60</v>
      </c>
      <c r="G75" s="38" t="s">
        <v>76</v>
      </c>
    </row>
    <row r="76" spans="1:7" ht="30" customHeight="1">
      <c r="A76" s="38" t="s">
        <v>158</v>
      </c>
      <c r="B76" s="38" t="s">
        <v>159</v>
      </c>
      <c r="C76" s="42">
        <v>43157</v>
      </c>
      <c r="D76" s="42">
        <v>42184</v>
      </c>
      <c r="E76" s="42">
        <v>43645</v>
      </c>
      <c r="F76" s="38" t="s">
        <v>60</v>
      </c>
      <c r="G76" s="38" t="s">
        <v>76</v>
      </c>
    </row>
    <row r="77" spans="1:7" ht="30" customHeight="1">
      <c r="A77" s="38" t="s">
        <v>160</v>
      </c>
      <c r="B77" s="38" t="s">
        <v>161</v>
      </c>
      <c r="C77" s="42">
        <v>43157</v>
      </c>
      <c r="D77" s="42">
        <v>42285</v>
      </c>
      <c r="E77" s="42">
        <v>43563</v>
      </c>
      <c r="F77" s="38" t="s">
        <v>60</v>
      </c>
      <c r="G77" s="38" t="s">
        <v>76</v>
      </c>
    </row>
    <row r="78" spans="1:7" ht="30" customHeight="1">
      <c r="A78" s="38" t="s">
        <v>162</v>
      </c>
      <c r="B78" s="38" t="s">
        <v>163</v>
      </c>
      <c r="C78" s="42">
        <v>43157</v>
      </c>
      <c r="D78" s="42">
        <v>42325</v>
      </c>
      <c r="E78" s="42">
        <v>43602</v>
      </c>
      <c r="F78" s="38" t="s">
        <v>60</v>
      </c>
      <c r="G78" s="38" t="s">
        <v>76</v>
      </c>
    </row>
    <row r="79" spans="1:7" ht="30" customHeight="1">
      <c r="A79" s="38"/>
      <c r="B79" s="38" t="s">
        <v>229</v>
      </c>
      <c r="C79" s="42">
        <v>43173</v>
      </c>
      <c r="D79" s="42">
        <v>42186</v>
      </c>
      <c r="E79" s="42">
        <v>43466</v>
      </c>
      <c r="F79" s="38" t="s">
        <v>60</v>
      </c>
      <c r="G79" s="38" t="s">
        <v>76</v>
      </c>
    </row>
    <row r="80" spans="1:7" ht="30" customHeight="1">
      <c r="A80" s="38" t="s">
        <v>234</v>
      </c>
      <c r="B80" s="38" t="s">
        <v>235</v>
      </c>
      <c r="C80" s="42">
        <v>43174</v>
      </c>
      <c r="D80" s="42">
        <v>42430</v>
      </c>
      <c r="E80" s="42">
        <v>43709</v>
      </c>
      <c r="F80" s="38" t="s">
        <v>60</v>
      </c>
      <c r="G80" s="38" t="s">
        <v>76</v>
      </c>
    </row>
    <row r="81" spans="1:7" ht="30" customHeight="1">
      <c r="A81" s="38" t="s">
        <v>236</v>
      </c>
      <c r="B81" s="38" t="s">
        <v>237</v>
      </c>
      <c r="C81" s="42">
        <v>43174</v>
      </c>
      <c r="D81" s="42">
        <v>42412</v>
      </c>
      <c r="E81" s="42">
        <v>44239</v>
      </c>
      <c r="F81" s="38" t="s">
        <v>60</v>
      </c>
      <c r="G81" s="38" t="s">
        <v>76</v>
      </c>
    </row>
    <row r="82" spans="1:7" ht="30" customHeight="1">
      <c r="A82" s="38" t="s">
        <v>238</v>
      </c>
      <c r="B82" s="38" t="s">
        <v>239</v>
      </c>
      <c r="C82" s="42">
        <v>43196</v>
      </c>
      <c r="D82" s="42">
        <v>42353</v>
      </c>
      <c r="E82" s="42">
        <v>43631</v>
      </c>
      <c r="F82" s="38" t="s">
        <v>60</v>
      </c>
      <c r="G82" s="38" t="s">
        <v>76</v>
      </c>
    </row>
    <row r="83" spans="1:7" ht="30" customHeight="1">
      <c r="A83" s="38" t="s">
        <v>240</v>
      </c>
      <c r="B83" s="38" t="s">
        <v>241</v>
      </c>
      <c r="C83" s="42">
        <v>43196</v>
      </c>
      <c r="D83" s="42">
        <v>42353</v>
      </c>
      <c r="E83" s="42">
        <v>43631</v>
      </c>
      <c r="F83" s="38" t="s">
        <v>60</v>
      </c>
      <c r="G83" s="38" t="s">
        <v>76</v>
      </c>
    </row>
    <row r="84" spans="1:7" ht="30" customHeight="1">
      <c r="A84" s="38" t="s">
        <v>244</v>
      </c>
      <c r="B84" s="38" t="s">
        <v>245</v>
      </c>
      <c r="C84" s="42">
        <v>43213</v>
      </c>
      <c r="D84" s="42">
        <v>42296</v>
      </c>
      <c r="E84" s="42">
        <v>43757</v>
      </c>
      <c r="F84" s="38" t="s">
        <v>60</v>
      </c>
      <c r="G84" s="38" t="s">
        <v>76</v>
      </c>
    </row>
    <row r="85" spans="1:7" ht="30" customHeight="1">
      <c r="A85" s="38" t="s">
        <v>246</v>
      </c>
      <c r="B85" s="38" t="s">
        <v>247</v>
      </c>
      <c r="C85" s="42">
        <v>43213</v>
      </c>
      <c r="D85" s="42">
        <v>42296</v>
      </c>
      <c r="E85" s="42">
        <v>43757</v>
      </c>
      <c r="F85" s="38" t="s">
        <v>60</v>
      </c>
      <c r="G85" s="38" t="s">
        <v>76</v>
      </c>
    </row>
    <row r="86" spans="1:7" ht="30" customHeight="1">
      <c r="A86" s="38" t="s">
        <v>248</v>
      </c>
      <c r="B86" s="38" t="s">
        <v>249</v>
      </c>
      <c r="C86" s="42">
        <v>43217</v>
      </c>
      <c r="D86" s="42">
        <v>42389</v>
      </c>
      <c r="E86" s="42">
        <v>43850</v>
      </c>
      <c r="F86" s="38" t="s">
        <v>60</v>
      </c>
      <c r="G86" s="38" t="s">
        <v>76</v>
      </c>
    </row>
    <row r="87" spans="1:7" ht="30" customHeight="1">
      <c r="A87" s="38" t="s">
        <v>250</v>
      </c>
      <c r="B87" s="38" t="s">
        <v>251</v>
      </c>
      <c r="C87" s="42">
        <v>43217</v>
      </c>
      <c r="D87" s="42">
        <v>42397</v>
      </c>
      <c r="E87" s="42">
        <v>43674</v>
      </c>
      <c r="F87" s="38" t="s">
        <v>60</v>
      </c>
      <c r="G87" s="38" t="s">
        <v>76</v>
      </c>
    </row>
    <row r="88" spans="1:7" ht="30" customHeight="1">
      <c r="A88" s="38" t="s">
        <v>252</v>
      </c>
      <c r="B88" s="38" t="s">
        <v>253</v>
      </c>
      <c r="C88" s="42">
        <v>43217</v>
      </c>
      <c r="D88" s="42">
        <v>42478</v>
      </c>
      <c r="E88" s="42">
        <v>44304</v>
      </c>
      <c r="F88" s="38" t="s">
        <v>60</v>
      </c>
      <c r="G88" s="38" t="s">
        <v>76</v>
      </c>
    </row>
    <row r="89" spans="1:7" ht="30" customHeight="1">
      <c r="A89" s="38" t="s">
        <v>254</v>
      </c>
      <c r="B89" s="38" t="s">
        <v>255</v>
      </c>
      <c r="C89" s="42">
        <v>43217</v>
      </c>
      <c r="D89" s="42">
        <v>42424</v>
      </c>
      <c r="E89" s="42">
        <v>43520</v>
      </c>
      <c r="F89" s="38" t="s">
        <v>60</v>
      </c>
      <c r="G89" s="38" t="s">
        <v>76</v>
      </c>
    </row>
    <row r="90" spans="1:7" ht="30" customHeight="1">
      <c r="A90" s="38" t="s">
        <v>256</v>
      </c>
      <c r="B90" s="38" t="s">
        <v>257</v>
      </c>
      <c r="C90" s="42">
        <v>43217</v>
      </c>
      <c r="D90" s="42">
        <v>42334</v>
      </c>
      <c r="E90" s="42">
        <v>44161</v>
      </c>
      <c r="F90" s="38" t="s">
        <v>60</v>
      </c>
      <c r="G90" s="38" t="s">
        <v>76</v>
      </c>
    </row>
    <row r="91" spans="1:7" ht="30" customHeight="1">
      <c r="A91" s="38" t="s">
        <v>259</v>
      </c>
      <c r="B91" s="38" t="s">
        <v>260</v>
      </c>
      <c r="C91" s="42">
        <v>43217</v>
      </c>
      <c r="D91" s="42">
        <v>42496</v>
      </c>
      <c r="E91" s="42">
        <v>44322</v>
      </c>
      <c r="F91" s="38" t="s">
        <v>60</v>
      </c>
      <c r="G91" s="38" t="s">
        <v>76</v>
      </c>
    </row>
    <row r="92" spans="1:7" ht="30" customHeight="1">
      <c r="A92" s="38" t="s">
        <v>261</v>
      </c>
      <c r="B92" s="38" t="s">
        <v>262</v>
      </c>
      <c r="C92" s="42">
        <v>43231</v>
      </c>
      <c r="D92" s="42">
        <v>42506</v>
      </c>
      <c r="E92" s="42">
        <v>43601</v>
      </c>
      <c r="F92" s="38" t="s">
        <v>60</v>
      </c>
      <c r="G92" s="38" t="s">
        <v>76</v>
      </c>
    </row>
    <row r="93" spans="1:7" ht="30" customHeight="1">
      <c r="A93" s="38" t="s">
        <v>263</v>
      </c>
      <c r="B93" s="38" t="s">
        <v>264</v>
      </c>
      <c r="C93" s="42">
        <v>43231</v>
      </c>
      <c r="D93" s="42">
        <v>42464</v>
      </c>
      <c r="E93" s="42">
        <v>44290</v>
      </c>
      <c r="F93" s="38" t="s">
        <v>60</v>
      </c>
      <c r="G93" s="38" t="s">
        <v>76</v>
      </c>
    </row>
    <row r="94" spans="1:7" ht="30" customHeight="1">
      <c r="A94" s="38" t="s">
        <v>267</v>
      </c>
      <c r="B94" s="38" t="s">
        <v>268</v>
      </c>
      <c r="C94" s="42">
        <v>43244</v>
      </c>
      <c r="D94" s="42">
        <v>42618</v>
      </c>
      <c r="E94" s="42">
        <v>44321</v>
      </c>
      <c r="F94" s="38" t="s">
        <v>60</v>
      </c>
      <c r="G94" s="38" t="s">
        <v>76</v>
      </c>
    </row>
    <row r="95" spans="1:7" ht="30" customHeight="1">
      <c r="A95" s="38" t="s">
        <v>269</v>
      </c>
      <c r="B95" s="38" t="s">
        <v>270</v>
      </c>
      <c r="C95" s="42">
        <v>43244</v>
      </c>
      <c r="D95" s="42">
        <v>42404</v>
      </c>
      <c r="E95" s="42">
        <v>44231</v>
      </c>
      <c r="F95" s="38" t="s">
        <v>60</v>
      </c>
      <c r="G95" s="38" t="s">
        <v>76</v>
      </c>
    </row>
    <row r="96" spans="1:7" ht="30" customHeight="1">
      <c r="A96" s="38" t="s">
        <v>271</v>
      </c>
      <c r="B96" s="38" t="s">
        <v>272</v>
      </c>
      <c r="C96" s="42">
        <v>43244</v>
      </c>
      <c r="D96" s="42">
        <v>42556</v>
      </c>
      <c r="E96" s="42">
        <v>44382</v>
      </c>
      <c r="F96" s="38" t="s">
        <v>60</v>
      </c>
      <c r="G96" s="38" t="s">
        <v>76</v>
      </c>
    </row>
    <row r="97" spans="1:7" ht="30" customHeight="1">
      <c r="A97" s="38" t="s">
        <v>275</v>
      </c>
      <c r="B97" s="38" t="s">
        <v>276</v>
      </c>
      <c r="C97" s="42">
        <v>43251</v>
      </c>
      <c r="D97" s="42">
        <v>42677</v>
      </c>
      <c r="E97" s="42">
        <v>43772</v>
      </c>
      <c r="F97" s="38" t="s">
        <v>60</v>
      </c>
      <c r="G97" s="38" t="s">
        <v>76</v>
      </c>
    </row>
    <row r="98" spans="1:7" ht="30" customHeight="1">
      <c r="A98" s="38" t="s">
        <v>279</v>
      </c>
      <c r="B98" s="38" t="s">
        <v>280</v>
      </c>
      <c r="C98" s="42">
        <v>43251</v>
      </c>
      <c r="D98" s="42">
        <v>42677</v>
      </c>
      <c r="E98" s="42">
        <v>43772</v>
      </c>
      <c r="F98" s="38" t="s">
        <v>60</v>
      </c>
      <c r="G98" s="38" t="s">
        <v>76</v>
      </c>
    </row>
    <row r="99" spans="1:7" ht="30" customHeight="1">
      <c r="A99" s="38" t="s">
        <v>283</v>
      </c>
      <c r="B99" s="38" t="s">
        <v>284</v>
      </c>
      <c r="C99" s="42">
        <v>43277</v>
      </c>
      <c r="D99" s="42">
        <v>42768</v>
      </c>
      <c r="E99" s="42">
        <v>43863</v>
      </c>
      <c r="F99" s="38" t="s">
        <v>60</v>
      </c>
      <c r="G99" s="38" t="s">
        <v>285</v>
      </c>
    </row>
    <row r="100" spans="1:7" ht="30" customHeight="1">
      <c r="A100" s="38" t="s">
        <v>286</v>
      </c>
      <c r="B100" s="38" t="s">
        <v>287</v>
      </c>
      <c r="C100" s="42">
        <v>43277</v>
      </c>
      <c r="D100" s="42">
        <v>42760</v>
      </c>
      <c r="E100" s="42">
        <v>43855</v>
      </c>
      <c r="F100" s="38" t="s">
        <v>60</v>
      </c>
      <c r="G100" s="38" t="s">
        <v>285</v>
      </c>
    </row>
    <row r="101" spans="1:7" ht="30" customHeight="1">
      <c r="A101" s="38"/>
      <c r="B101" s="38" t="s">
        <v>288</v>
      </c>
      <c r="C101" s="42">
        <v>43277</v>
      </c>
      <c r="D101" s="42">
        <v>42776</v>
      </c>
      <c r="E101" s="42">
        <v>44053</v>
      </c>
      <c r="F101" s="38" t="s">
        <v>60</v>
      </c>
      <c r="G101" s="38" t="s">
        <v>285</v>
      </c>
    </row>
    <row r="102" spans="1:7" ht="30" customHeight="1">
      <c r="A102" s="38"/>
      <c r="B102" s="38" t="s">
        <v>289</v>
      </c>
      <c r="C102" s="42">
        <v>43277</v>
      </c>
      <c r="D102" s="42">
        <v>42418</v>
      </c>
      <c r="E102" s="42">
        <v>43787</v>
      </c>
      <c r="F102" s="38" t="s">
        <v>60</v>
      </c>
      <c r="G102" s="38" t="s">
        <v>285</v>
      </c>
    </row>
    <row r="103" spans="1:7" ht="30" customHeight="1">
      <c r="A103" s="38" t="s">
        <v>290</v>
      </c>
      <c r="B103" s="38" t="s">
        <v>291</v>
      </c>
      <c r="C103" s="42">
        <v>43277</v>
      </c>
      <c r="D103" s="42">
        <v>42780</v>
      </c>
      <c r="E103" s="42">
        <v>43510</v>
      </c>
      <c r="F103" s="38" t="s">
        <v>60</v>
      </c>
      <c r="G103" s="38" t="s">
        <v>285</v>
      </c>
    </row>
    <row r="104" spans="1:7" ht="30" customHeight="1">
      <c r="A104" s="38" t="s">
        <v>292</v>
      </c>
      <c r="B104" s="38" t="s">
        <v>293</v>
      </c>
      <c r="C104" s="42">
        <v>43277</v>
      </c>
      <c r="D104" s="42">
        <v>42723</v>
      </c>
      <c r="E104" s="42">
        <v>43727</v>
      </c>
      <c r="F104" s="38" t="s">
        <v>60</v>
      </c>
      <c r="G104" s="38" t="s">
        <v>285</v>
      </c>
    </row>
    <row r="105" spans="1:7" ht="30" customHeight="1">
      <c r="A105" s="38"/>
      <c r="B105" s="38" t="s">
        <v>294</v>
      </c>
      <c r="C105" s="42">
        <v>43292</v>
      </c>
      <c r="D105" s="42">
        <v>43304</v>
      </c>
      <c r="E105" s="42">
        <v>43488</v>
      </c>
      <c r="F105" s="38" t="s">
        <v>60</v>
      </c>
      <c r="G105" s="38" t="s">
        <v>285</v>
      </c>
    </row>
    <row r="106" spans="1:7" ht="30" customHeight="1">
      <c r="A106" s="38"/>
      <c r="B106" s="38" t="s">
        <v>546</v>
      </c>
      <c r="C106" s="42">
        <v>43292</v>
      </c>
      <c r="D106" s="42">
        <v>43305</v>
      </c>
      <c r="E106" s="42">
        <v>43489</v>
      </c>
      <c r="F106" s="38" t="s">
        <v>60</v>
      </c>
      <c r="G106" s="38" t="s">
        <v>285</v>
      </c>
    </row>
    <row r="107" spans="1:7" ht="30" customHeight="1">
      <c r="A107" s="38" t="s">
        <v>547</v>
      </c>
      <c r="B107" s="38" t="s">
        <v>548</v>
      </c>
      <c r="C107" s="42">
        <v>43292</v>
      </c>
      <c r="D107" s="42">
        <v>42821</v>
      </c>
      <c r="E107" s="42">
        <v>43735</v>
      </c>
      <c r="F107" s="38" t="s">
        <v>60</v>
      </c>
      <c r="G107" s="38" t="s">
        <v>285</v>
      </c>
    </row>
    <row r="108" spans="1:7" ht="30" customHeight="1">
      <c r="A108" s="38"/>
      <c r="B108" s="38" t="s">
        <v>295</v>
      </c>
      <c r="C108" s="42">
        <v>43292</v>
      </c>
      <c r="D108" s="42">
        <v>43304</v>
      </c>
      <c r="E108" s="42">
        <v>43488</v>
      </c>
      <c r="F108" s="38" t="s">
        <v>60</v>
      </c>
      <c r="G108" s="38" t="s">
        <v>285</v>
      </c>
    </row>
    <row r="109" spans="1:7" ht="30" customHeight="1">
      <c r="A109" s="38" t="s">
        <v>296</v>
      </c>
      <c r="B109" s="38" t="s">
        <v>297</v>
      </c>
      <c r="C109" s="42">
        <v>43292</v>
      </c>
      <c r="D109" s="42">
        <v>43304</v>
      </c>
      <c r="E109" s="42">
        <v>43578</v>
      </c>
      <c r="F109" s="38" t="s">
        <v>60</v>
      </c>
      <c r="G109" s="38" t="s">
        <v>285</v>
      </c>
    </row>
    <row r="110" spans="1:7" ht="30" customHeight="1">
      <c r="A110" s="38"/>
      <c r="B110" s="38" t="s">
        <v>549</v>
      </c>
      <c r="C110" s="42">
        <v>43292</v>
      </c>
      <c r="D110" s="42">
        <v>42762</v>
      </c>
      <c r="E110" s="42">
        <v>44223</v>
      </c>
      <c r="F110" s="38" t="s">
        <v>60</v>
      </c>
      <c r="G110" s="38" t="s">
        <v>285</v>
      </c>
    </row>
    <row r="111" spans="1:7" ht="30" customHeight="1">
      <c r="A111" s="38" t="s">
        <v>298</v>
      </c>
      <c r="B111" s="38" t="s">
        <v>299</v>
      </c>
      <c r="C111" s="42">
        <v>43292</v>
      </c>
      <c r="D111" s="42">
        <v>43304</v>
      </c>
      <c r="E111" s="42">
        <v>43578</v>
      </c>
      <c r="F111" s="38" t="s">
        <v>60</v>
      </c>
      <c r="G111" s="38" t="s">
        <v>285</v>
      </c>
    </row>
    <row r="112" spans="1:7" ht="30" customHeight="1">
      <c r="A112" t="s">
        <v>550</v>
      </c>
      <c r="B112" t="s">
        <v>551</v>
      </c>
      <c r="C112" s="43">
        <v>43292</v>
      </c>
      <c r="D112" s="43">
        <v>42706</v>
      </c>
      <c r="E112" s="43">
        <v>43984</v>
      </c>
      <c r="F112" t="s">
        <v>60</v>
      </c>
      <c r="G112" t="s">
        <v>285</v>
      </c>
    </row>
    <row r="113" spans="1:7" ht="30" customHeight="1">
      <c r="A113" t="s">
        <v>302</v>
      </c>
      <c r="B113" t="s">
        <v>303</v>
      </c>
      <c r="C113" s="43">
        <v>43292</v>
      </c>
      <c r="D113" s="43">
        <v>43304</v>
      </c>
      <c r="E113" s="43">
        <v>43488</v>
      </c>
      <c r="F113" t="s">
        <v>60</v>
      </c>
      <c r="G113" t="s">
        <v>285</v>
      </c>
    </row>
    <row r="114" spans="1:7" ht="30" customHeight="1">
      <c r="A114" t="s">
        <v>552</v>
      </c>
      <c r="B114" t="s">
        <v>553</v>
      </c>
      <c r="C114" s="43">
        <v>43292</v>
      </c>
      <c r="D114" s="43">
        <v>42830</v>
      </c>
      <c r="E114" s="43">
        <v>43560</v>
      </c>
      <c r="F114" t="s">
        <v>60</v>
      </c>
      <c r="G114" t="s">
        <v>285</v>
      </c>
    </row>
    <row r="115" spans="1:7" ht="30" customHeight="1">
      <c r="B115" t="s">
        <v>554</v>
      </c>
      <c r="C115" s="43">
        <v>43131</v>
      </c>
      <c r="D115" s="43">
        <v>43131</v>
      </c>
      <c r="E115" s="43">
        <v>44227</v>
      </c>
      <c r="F115" t="s">
        <v>60</v>
      </c>
      <c r="G115" t="s">
        <v>555</v>
      </c>
    </row>
    <row r="116" spans="1:7" ht="30" customHeight="1">
      <c r="A116" t="s">
        <v>304</v>
      </c>
      <c r="B116" t="s">
        <v>305</v>
      </c>
      <c r="C116" s="43">
        <v>43292</v>
      </c>
      <c r="D116" s="43">
        <v>43304</v>
      </c>
      <c r="E116" s="43">
        <v>43488</v>
      </c>
      <c r="F116" t="s">
        <v>60</v>
      </c>
      <c r="G116" t="s">
        <v>285</v>
      </c>
    </row>
    <row r="117" spans="1:7" ht="30" customHeight="1">
      <c r="A117" t="s">
        <v>306</v>
      </c>
      <c r="B117" t="s">
        <v>307</v>
      </c>
      <c r="C117" s="43">
        <v>43292</v>
      </c>
      <c r="D117" s="43">
        <v>43304</v>
      </c>
      <c r="E117" s="43">
        <v>43488</v>
      </c>
      <c r="F117" t="s">
        <v>60</v>
      </c>
      <c r="G117" t="s">
        <v>285</v>
      </c>
    </row>
    <row r="118" spans="1:7" ht="30" customHeight="1">
      <c r="A118" t="s">
        <v>308</v>
      </c>
      <c r="B118" t="s">
        <v>309</v>
      </c>
      <c r="C118" s="43">
        <v>43292</v>
      </c>
      <c r="D118" s="43">
        <v>43304</v>
      </c>
      <c r="E118" s="43">
        <v>43488</v>
      </c>
      <c r="F118" t="s">
        <v>60</v>
      </c>
      <c r="G118" t="s">
        <v>285</v>
      </c>
    </row>
    <row r="119" spans="1:7" ht="30" customHeight="1">
      <c r="B119" t="s">
        <v>556</v>
      </c>
      <c r="C119" s="43">
        <v>43300</v>
      </c>
      <c r="D119" s="43">
        <v>42734</v>
      </c>
      <c r="E119" s="43">
        <v>43646</v>
      </c>
      <c r="F119" t="s">
        <v>60</v>
      </c>
      <c r="G119" t="s">
        <v>285</v>
      </c>
    </row>
    <row r="120" spans="1:7" ht="30" customHeight="1">
      <c r="B120" t="s">
        <v>557</v>
      </c>
      <c r="C120" s="43">
        <v>43300</v>
      </c>
      <c r="D120" s="43">
        <v>42734</v>
      </c>
      <c r="E120" s="43">
        <v>43646</v>
      </c>
      <c r="F120" t="s">
        <v>60</v>
      </c>
      <c r="G120" t="s">
        <v>285</v>
      </c>
    </row>
    <row r="121" spans="1:7" ht="30" customHeight="1">
      <c r="B121" t="s">
        <v>558</v>
      </c>
      <c r="C121" s="43">
        <v>43300</v>
      </c>
      <c r="D121" s="43">
        <v>42919</v>
      </c>
      <c r="E121" s="43">
        <v>44199</v>
      </c>
      <c r="F121" t="s">
        <v>60</v>
      </c>
      <c r="G121" t="s">
        <v>285</v>
      </c>
    </row>
    <row r="122" spans="1:7" ht="30" customHeight="1">
      <c r="B122" t="s">
        <v>559</v>
      </c>
      <c r="C122" s="43">
        <v>43300</v>
      </c>
      <c r="D122" s="43">
        <v>42734</v>
      </c>
      <c r="E122" s="43">
        <v>43646</v>
      </c>
      <c r="F122" t="s">
        <v>60</v>
      </c>
      <c r="G122" t="s">
        <v>285</v>
      </c>
    </row>
    <row r="123" spans="1:7" ht="30" customHeight="1">
      <c r="B123" t="s">
        <v>560</v>
      </c>
      <c r="C123" s="43">
        <v>43300</v>
      </c>
      <c r="D123" s="43">
        <v>42734</v>
      </c>
      <c r="E123" s="43">
        <v>44560</v>
      </c>
      <c r="F123" t="s">
        <v>60</v>
      </c>
      <c r="G123" t="s">
        <v>285</v>
      </c>
    </row>
    <row r="124" spans="1:7" ht="30" customHeight="1">
      <c r="B124" t="s">
        <v>561</v>
      </c>
      <c r="C124" s="43">
        <v>43300</v>
      </c>
      <c r="D124" s="43">
        <v>42734</v>
      </c>
      <c r="E124" s="43">
        <v>44560</v>
      </c>
      <c r="F124" t="s">
        <v>60</v>
      </c>
      <c r="G124" t="s">
        <v>285</v>
      </c>
    </row>
    <row r="125" spans="1:7" ht="30" customHeight="1">
      <c r="A125" t="s">
        <v>562</v>
      </c>
      <c r="B125" t="s">
        <v>563</v>
      </c>
      <c r="C125" s="43">
        <v>43300</v>
      </c>
      <c r="D125" s="43">
        <v>42919</v>
      </c>
      <c r="E125" s="43">
        <v>44199</v>
      </c>
      <c r="F125" t="s">
        <v>60</v>
      </c>
      <c r="G125" t="s">
        <v>285</v>
      </c>
    </row>
    <row r="126" spans="1:7" ht="30" customHeight="1">
      <c r="B126" t="s">
        <v>564</v>
      </c>
      <c r="C126" s="43">
        <v>43300</v>
      </c>
      <c r="D126" s="43">
        <v>42734</v>
      </c>
      <c r="E126" s="43">
        <v>43646</v>
      </c>
      <c r="F126" t="s">
        <v>60</v>
      </c>
      <c r="G126" t="s">
        <v>285</v>
      </c>
    </row>
    <row r="127" spans="1:7" ht="30" customHeight="1">
      <c r="A127" t="s">
        <v>565</v>
      </c>
      <c r="B127" t="s">
        <v>566</v>
      </c>
      <c r="C127" s="43">
        <v>43353</v>
      </c>
      <c r="D127" s="43">
        <v>42809</v>
      </c>
      <c r="E127" s="43">
        <v>43449</v>
      </c>
      <c r="F127" t="s">
        <v>60</v>
      </c>
      <c r="G127" t="s">
        <v>285</v>
      </c>
    </row>
    <row r="128" spans="1:7" ht="30" customHeight="1">
      <c r="A128" t="s">
        <v>567</v>
      </c>
      <c r="B128" t="s">
        <v>568</v>
      </c>
      <c r="C128" s="43">
        <v>43382</v>
      </c>
      <c r="D128" s="43">
        <v>42789</v>
      </c>
      <c r="E128" s="43">
        <v>44066</v>
      </c>
      <c r="F128" t="s">
        <v>60</v>
      </c>
      <c r="G128" t="s">
        <v>285</v>
      </c>
    </row>
    <row r="129" spans="1:7" ht="30" customHeight="1">
      <c r="B129" t="s">
        <v>569</v>
      </c>
      <c r="C129" s="43">
        <v>43353</v>
      </c>
      <c r="D129" s="43">
        <v>42809</v>
      </c>
      <c r="E129" s="43">
        <v>43449</v>
      </c>
      <c r="F129" t="s">
        <v>60</v>
      </c>
      <c r="G129" t="s">
        <v>285</v>
      </c>
    </row>
    <row r="130" spans="1:7" ht="30" customHeight="1">
      <c r="B130" t="s">
        <v>570</v>
      </c>
      <c r="C130" s="43">
        <v>43353</v>
      </c>
      <c r="D130" s="43">
        <v>42660</v>
      </c>
      <c r="E130" s="43">
        <v>43938</v>
      </c>
      <c r="F130" t="s">
        <v>60</v>
      </c>
      <c r="G130" t="s">
        <v>285</v>
      </c>
    </row>
    <row r="131" spans="1:7" ht="30" customHeight="1">
      <c r="B131" t="s">
        <v>571</v>
      </c>
      <c r="C131" s="43">
        <v>43353</v>
      </c>
      <c r="D131" s="43">
        <v>42660</v>
      </c>
      <c r="E131" s="43">
        <v>43938</v>
      </c>
      <c r="F131" t="s">
        <v>60</v>
      </c>
      <c r="G131" t="s">
        <v>285</v>
      </c>
    </row>
    <row r="132" spans="1:7" ht="30" customHeight="1">
      <c r="B132" t="s">
        <v>572</v>
      </c>
      <c r="C132" s="43">
        <v>43353</v>
      </c>
      <c r="D132" s="43">
        <v>42660</v>
      </c>
      <c r="E132" s="43">
        <v>43755</v>
      </c>
      <c r="F132" t="s">
        <v>60</v>
      </c>
      <c r="G132" t="s">
        <v>285</v>
      </c>
    </row>
    <row r="133" spans="1:7" ht="30" customHeight="1">
      <c r="B133" t="s">
        <v>573</v>
      </c>
      <c r="C133" s="43">
        <v>43314</v>
      </c>
      <c r="D133" s="43">
        <v>43368</v>
      </c>
      <c r="E133" s="43">
        <v>43733</v>
      </c>
      <c r="F133" t="s">
        <v>106</v>
      </c>
      <c r="G133" t="s">
        <v>574</v>
      </c>
    </row>
    <row r="134" spans="1:7" ht="30" customHeight="1">
      <c r="B134" t="s">
        <v>575</v>
      </c>
      <c r="C134" s="43">
        <v>43353</v>
      </c>
      <c r="D134" s="43">
        <v>42789</v>
      </c>
      <c r="E134" s="43">
        <v>44066</v>
      </c>
      <c r="F134" t="s">
        <v>60</v>
      </c>
      <c r="G134" t="s">
        <v>285</v>
      </c>
    </row>
    <row r="135" spans="1:7" ht="30" customHeight="1">
      <c r="B135" t="s">
        <v>576</v>
      </c>
      <c r="C135" s="43">
        <v>43353</v>
      </c>
      <c r="D135" s="43">
        <v>42660</v>
      </c>
      <c r="E135" s="43">
        <v>43755</v>
      </c>
      <c r="F135" t="s">
        <v>60</v>
      </c>
      <c r="G135" t="s">
        <v>285</v>
      </c>
    </row>
    <row r="136" spans="1:7" ht="30" customHeight="1">
      <c r="B136" t="s">
        <v>577</v>
      </c>
      <c r="C136" s="43">
        <v>43374</v>
      </c>
      <c r="D136" s="43">
        <v>42845</v>
      </c>
      <c r="E136" s="43">
        <v>43941</v>
      </c>
      <c r="F136" t="s">
        <v>60</v>
      </c>
      <c r="G136" t="s">
        <v>285</v>
      </c>
    </row>
    <row r="137" spans="1:7">
      <c r="B137" t="s">
        <v>578</v>
      </c>
      <c r="C137" s="45">
        <v>43374</v>
      </c>
      <c r="D137" s="45">
        <v>42830</v>
      </c>
      <c r="E137" s="45">
        <v>43560</v>
      </c>
      <c r="F137" t="s">
        <v>60</v>
      </c>
      <c r="G137" t="s">
        <v>285</v>
      </c>
    </row>
    <row r="138" spans="1:7">
      <c r="A138" t="s">
        <v>579</v>
      </c>
      <c r="B138" t="s">
        <v>580</v>
      </c>
      <c r="C138" s="45">
        <v>43374</v>
      </c>
      <c r="D138" s="45">
        <v>42845</v>
      </c>
      <c r="E138" s="45">
        <v>43941</v>
      </c>
      <c r="F138" t="s">
        <v>60</v>
      </c>
      <c r="G138" t="s">
        <v>285</v>
      </c>
    </row>
    <row r="139" spans="1:7">
      <c r="B139" t="s">
        <v>581</v>
      </c>
      <c r="C139" s="45">
        <v>43374</v>
      </c>
      <c r="D139" s="45">
        <v>42720</v>
      </c>
      <c r="E139" s="45">
        <v>43450</v>
      </c>
      <c r="F139" t="s">
        <v>60</v>
      </c>
      <c r="G139" t="s">
        <v>285</v>
      </c>
    </row>
    <row r="140" spans="1:7">
      <c r="B140" t="s">
        <v>582</v>
      </c>
      <c r="C140" s="45">
        <v>43374</v>
      </c>
      <c r="D140" s="45">
        <v>42845</v>
      </c>
      <c r="E140" s="45">
        <v>43941</v>
      </c>
      <c r="F140" t="s">
        <v>60</v>
      </c>
      <c r="G140" t="s">
        <v>285</v>
      </c>
    </row>
    <row r="141" spans="1:7">
      <c r="B141" t="s">
        <v>583</v>
      </c>
      <c r="C141" s="45">
        <v>43374</v>
      </c>
      <c r="D141" s="45">
        <v>42845</v>
      </c>
      <c r="E141" s="45">
        <v>43941</v>
      </c>
      <c r="F141" t="s">
        <v>60</v>
      </c>
      <c r="G141" t="s">
        <v>285</v>
      </c>
    </row>
    <row r="142" spans="1:7">
      <c r="B142" t="s">
        <v>584</v>
      </c>
      <c r="C142" s="45">
        <v>43374</v>
      </c>
      <c r="D142" s="45">
        <v>42845</v>
      </c>
      <c r="E142" s="45">
        <v>43575</v>
      </c>
      <c r="F142" t="s">
        <v>60</v>
      </c>
      <c r="G142" t="s">
        <v>285</v>
      </c>
    </row>
    <row r="143" spans="1:7">
      <c r="B143" t="s">
        <v>585</v>
      </c>
      <c r="C143" s="45">
        <v>43374</v>
      </c>
      <c r="D143" s="45">
        <v>42845</v>
      </c>
      <c r="E143" s="45">
        <v>43941</v>
      </c>
      <c r="F143" t="s">
        <v>60</v>
      </c>
      <c r="G143" t="s">
        <v>285</v>
      </c>
    </row>
    <row r="144" spans="1:7">
      <c r="B144" t="s">
        <v>586</v>
      </c>
      <c r="C144" s="45">
        <v>43374</v>
      </c>
      <c r="D144" s="45">
        <v>42845</v>
      </c>
      <c r="E144" s="45">
        <v>43941</v>
      </c>
      <c r="F144" t="s">
        <v>60</v>
      </c>
      <c r="G144" t="s">
        <v>285</v>
      </c>
    </row>
    <row r="145" spans="1:7">
      <c r="B145" t="s">
        <v>587</v>
      </c>
      <c r="C145" s="45">
        <v>43374</v>
      </c>
      <c r="D145" s="45">
        <v>42845</v>
      </c>
      <c r="E145" s="45">
        <v>43575</v>
      </c>
      <c r="F145" t="s">
        <v>60</v>
      </c>
      <c r="G145" t="s">
        <v>285</v>
      </c>
    </row>
    <row r="146" spans="1:7">
      <c r="B146" t="s">
        <v>588</v>
      </c>
      <c r="C146" s="45">
        <v>43374</v>
      </c>
      <c r="D146" s="45">
        <v>42845</v>
      </c>
      <c r="E146" s="45">
        <v>43941</v>
      </c>
      <c r="F146" t="s">
        <v>60</v>
      </c>
      <c r="G146" t="s">
        <v>285</v>
      </c>
    </row>
    <row r="147" spans="1:7">
      <c r="B147" t="s">
        <v>589</v>
      </c>
      <c r="C147" s="45">
        <v>43374</v>
      </c>
      <c r="D147" s="45">
        <v>42845</v>
      </c>
      <c r="E147" s="45">
        <v>43941</v>
      </c>
      <c r="F147" t="s">
        <v>60</v>
      </c>
      <c r="G147" t="s">
        <v>285</v>
      </c>
    </row>
    <row r="148" spans="1:7">
      <c r="B148" t="s">
        <v>590</v>
      </c>
      <c r="C148" s="45">
        <v>43374</v>
      </c>
      <c r="D148" s="45">
        <v>42845</v>
      </c>
      <c r="E148" s="45">
        <v>43575</v>
      </c>
      <c r="F148" t="s">
        <v>60</v>
      </c>
      <c r="G148" t="s">
        <v>285</v>
      </c>
    </row>
    <row r="149" spans="1:7">
      <c r="B149" t="s">
        <v>591</v>
      </c>
      <c r="C149" s="45">
        <v>43381</v>
      </c>
      <c r="D149" s="45">
        <v>42901</v>
      </c>
      <c r="E149" s="45">
        <v>43449</v>
      </c>
      <c r="F149" t="s">
        <v>60</v>
      </c>
      <c r="G149" t="s">
        <v>285</v>
      </c>
    </row>
    <row r="150" spans="1:7">
      <c r="A150" t="s">
        <v>592</v>
      </c>
      <c r="B150" t="s">
        <v>593</v>
      </c>
      <c r="C150" s="45">
        <v>43390</v>
      </c>
      <c r="D150" s="45">
        <v>42808</v>
      </c>
      <c r="E150" s="45">
        <v>44634</v>
      </c>
      <c r="F150" t="s">
        <v>60</v>
      </c>
      <c r="G150" t="s">
        <v>285</v>
      </c>
    </row>
    <row r="151" spans="1:7">
      <c r="A151" t="s">
        <v>594</v>
      </c>
      <c r="B151" t="s">
        <v>595</v>
      </c>
      <c r="C151" s="45">
        <v>43390</v>
      </c>
      <c r="D151" s="45">
        <v>42803</v>
      </c>
      <c r="E151" s="45">
        <v>43899</v>
      </c>
      <c r="F151" t="s">
        <v>60</v>
      </c>
      <c r="G151" t="s">
        <v>285</v>
      </c>
    </row>
    <row r="152" spans="1:7">
      <c r="A152" t="s">
        <v>596</v>
      </c>
      <c r="B152" t="s">
        <v>597</v>
      </c>
      <c r="C152" s="45">
        <v>43381</v>
      </c>
      <c r="D152" s="45">
        <v>42858</v>
      </c>
      <c r="E152" s="45">
        <v>43499</v>
      </c>
      <c r="F152" t="s">
        <v>60</v>
      </c>
      <c r="G152" t="s">
        <v>285</v>
      </c>
    </row>
    <row r="153" spans="1:7">
      <c r="A153" t="s">
        <v>598</v>
      </c>
      <c r="B153" t="s">
        <v>599</v>
      </c>
      <c r="C153" s="45">
        <v>43381</v>
      </c>
      <c r="D153" s="45">
        <v>42548</v>
      </c>
      <c r="E153" s="45">
        <v>44009</v>
      </c>
      <c r="F153" t="s">
        <v>60</v>
      </c>
      <c r="G153" t="s">
        <v>285</v>
      </c>
    </row>
    <row r="154" spans="1:7">
      <c r="B154" t="s">
        <v>600</v>
      </c>
      <c r="C154" s="45">
        <v>43390</v>
      </c>
      <c r="D154" s="45">
        <v>42808</v>
      </c>
      <c r="E154" s="45">
        <v>44634</v>
      </c>
      <c r="F154" t="s">
        <v>60</v>
      </c>
      <c r="G154" t="s">
        <v>285</v>
      </c>
    </row>
    <row r="155" spans="1:7">
      <c r="B155" t="s">
        <v>601</v>
      </c>
      <c r="C155" s="45">
        <v>43381</v>
      </c>
      <c r="D155" s="45">
        <v>42548</v>
      </c>
      <c r="E155" s="45">
        <v>44009</v>
      </c>
      <c r="F155" t="s">
        <v>60</v>
      </c>
      <c r="G155" t="s">
        <v>285</v>
      </c>
    </row>
    <row r="156" spans="1:7">
      <c r="A156" t="s">
        <v>602</v>
      </c>
      <c r="B156" t="s">
        <v>603</v>
      </c>
      <c r="C156" s="45">
        <v>43381</v>
      </c>
      <c r="D156" s="45">
        <v>42807</v>
      </c>
      <c r="E156" s="45">
        <v>43447</v>
      </c>
      <c r="F156" t="s">
        <v>60</v>
      </c>
      <c r="G156" t="s">
        <v>285</v>
      </c>
    </row>
    <row r="157" spans="1:7">
      <c r="B157" t="s">
        <v>604</v>
      </c>
      <c r="C157" s="45">
        <v>43381</v>
      </c>
      <c r="D157" s="45">
        <v>42807</v>
      </c>
      <c r="E157" s="45">
        <v>43447</v>
      </c>
      <c r="F157" t="s">
        <v>60</v>
      </c>
      <c r="G157" t="s">
        <v>285</v>
      </c>
    </row>
    <row r="158" spans="1:7">
      <c r="B158" t="s">
        <v>605</v>
      </c>
      <c r="C158" s="45">
        <v>43381</v>
      </c>
      <c r="D158" s="45">
        <v>42706</v>
      </c>
      <c r="E158" s="45">
        <v>44008</v>
      </c>
      <c r="F158" t="s">
        <v>60</v>
      </c>
      <c r="G158" t="s">
        <v>285</v>
      </c>
    </row>
    <row r="159" spans="1:7">
      <c r="A159" t="s">
        <v>606</v>
      </c>
      <c r="B159" t="s">
        <v>607</v>
      </c>
      <c r="C159" s="45">
        <v>43390</v>
      </c>
      <c r="D159" s="45">
        <v>42844</v>
      </c>
      <c r="E159" s="45">
        <v>44670</v>
      </c>
      <c r="F159" t="s">
        <v>60</v>
      </c>
      <c r="G159" t="s">
        <v>285</v>
      </c>
    </row>
    <row r="160" spans="1:7">
      <c r="B160" t="s">
        <v>608</v>
      </c>
      <c r="C160" s="45">
        <v>43390</v>
      </c>
      <c r="D160" s="45">
        <v>42822</v>
      </c>
      <c r="E160" s="45">
        <v>43552</v>
      </c>
      <c r="F160" t="s">
        <v>60</v>
      </c>
      <c r="G160" t="s">
        <v>285</v>
      </c>
    </row>
    <row r="161" spans="1:7">
      <c r="A161" t="s">
        <v>609</v>
      </c>
      <c r="B161" t="s">
        <v>610</v>
      </c>
      <c r="C161" s="45">
        <v>43298</v>
      </c>
      <c r="D161" s="45">
        <v>43363</v>
      </c>
      <c r="E161" s="45">
        <v>43728</v>
      </c>
      <c r="F161" t="s">
        <v>611</v>
      </c>
      <c r="G161" t="s">
        <v>611</v>
      </c>
    </row>
    <row r="162" spans="1:7">
      <c r="A162" t="s">
        <v>87</v>
      </c>
      <c r="B162" t="s">
        <v>88</v>
      </c>
      <c r="C162" s="45">
        <v>42900</v>
      </c>
      <c r="D162" s="45">
        <v>41717</v>
      </c>
      <c r="E162" s="45">
        <v>43543</v>
      </c>
      <c r="F162" t="s">
        <v>60</v>
      </c>
      <c r="G162" t="s">
        <v>76</v>
      </c>
    </row>
    <row r="163" spans="1:7">
      <c r="A163" t="s">
        <v>89</v>
      </c>
      <c r="B163" t="s">
        <v>90</v>
      </c>
      <c r="C163" s="45">
        <v>42907</v>
      </c>
      <c r="D163" s="45">
        <v>42031</v>
      </c>
      <c r="E163" s="45">
        <v>43492</v>
      </c>
      <c r="F163" t="s">
        <v>60</v>
      </c>
      <c r="G163" t="s">
        <v>76</v>
      </c>
    </row>
    <row r="164" spans="1:7">
      <c r="A164" t="s">
        <v>91</v>
      </c>
      <c r="B164" t="s">
        <v>92</v>
      </c>
      <c r="C164" s="45">
        <v>42494</v>
      </c>
      <c r="D164" s="45">
        <v>42494</v>
      </c>
      <c r="E164" s="45">
        <v>43589</v>
      </c>
      <c r="F164" t="s">
        <v>60</v>
      </c>
      <c r="G164" t="s">
        <v>93</v>
      </c>
    </row>
    <row r="165" spans="1:7">
      <c r="A165" t="s">
        <v>94</v>
      </c>
      <c r="B165" t="s">
        <v>95</v>
      </c>
      <c r="C165" s="45">
        <v>42787</v>
      </c>
      <c r="D165" s="45">
        <v>42845</v>
      </c>
      <c r="E165" s="45">
        <v>43941</v>
      </c>
      <c r="F165" t="s">
        <v>96</v>
      </c>
      <c r="G165" t="s">
        <v>96</v>
      </c>
    </row>
    <row r="166" spans="1:7">
      <c r="A166" t="s">
        <v>94</v>
      </c>
      <c r="B166" t="s">
        <v>95</v>
      </c>
      <c r="C166" s="45">
        <v>42734</v>
      </c>
      <c r="D166" s="45">
        <v>42758</v>
      </c>
      <c r="E166" s="45">
        <v>43488</v>
      </c>
      <c r="F166" t="s">
        <v>97</v>
      </c>
      <c r="G166" t="s">
        <v>98</v>
      </c>
    </row>
    <row r="167" spans="1:7">
      <c r="A167" t="s">
        <v>94</v>
      </c>
      <c r="B167" t="s">
        <v>95</v>
      </c>
      <c r="C167" s="45">
        <v>42843</v>
      </c>
      <c r="D167" s="45">
        <v>42916</v>
      </c>
      <c r="E167" s="45">
        <v>44012</v>
      </c>
      <c r="F167" t="s">
        <v>99</v>
      </c>
      <c r="G167" t="s">
        <v>100</v>
      </c>
    </row>
    <row r="168" spans="1:7">
      <c r="A168" t="s">
        <v>101</v>
      </c>
      <c r="B168" t="s">
        <v>102</v>
      </c>
      <c r="C168" s="45">
        <v>42907</v>
      </c>
      <c r="D168" s="45">
        <v>41957</v>
      </c>
      <c r="E168" s="45">
        <v>43783</v>
      </c>
      <c r="F168" t="s">
        <v>60</v>
      </c>
      <c r="G168" t="s">
        <v>76</v>
      </c>
    </row>
    <row r="169" spans="1:7">
      <c r="A169" t="s">
        <v>103</v>
      </c>
      <c r="B169" t="s">
        <v>104</v>
      </c>
      <c r="C169" s="45">
        <v>42907</v>
      </c>
      <c r="D169" s="45">
        <v>41957</v>
      </c>
      <c r="E169" s="45">
        <v>43783</v>
      </c>
      <c r="F169" t="s">
        <v>60</v>
      </c>
      <c r="G169" t="s">
        <v>76</v>
      </c>
    </row>
    <row r="170" spans="1:7">
      <c r="B170" t="s">
        <v>105</v>
      </c>
      <c r="C170" s="45">
        <v>42767</v>
      </c>
      <c r="D170" s="45">
        <v>42821</v>
      </c>
      <c r="E170" s="45">
        <v>43551</v>
      </c>
      <c r="F170" t="s">
        <v>106</v>
      </c>
      <c r="G170" t="s">
        <v>106</v>
      </c>
    </row>
    <row r="171" spans="1:7">
      <c r="A171" t="s">
        <v>107</v>
      </c>
      <c r="B171" t="s">
        <v>108</v>
      </c>
      <c r="C171" s="45">
        <v>42944</v>
      </c>
      <c r="D171" s="45">
        <v>42058</v>
      </c>
      <c r="E171" s="45">
        <v>43519</v>
      </c>
      <c r="F171" t="s">
        <v>60</v>
      </c>
      <c r="G171" t="s">
        <v>76</v>
      </c>
    </row>
    <row r="172" spans="1:7">
      <c r="A172" t="s">
        <v>109</v>
      </c>
      <c r="B172" t="s">
        <v>110</v>
      </c>
      <c r="C172" s="45">
        <v>42944</v>
      </c>
      <c r="D172" s="45">
        <v>41779</v>
      </c>
      <c r="E172" s="45">
        <v>43605</v>
      </c>
      <c r="F172" t="s">
        <v>60</v>
      </c>
      <c r="G172" t="s">
        <v>76</v>
      </c>
    </row>
    <row r="173" spans="1:7">
      <c r="A173" t="s">
        <v>111</v>
      </c>
      <c r="B173" t="s">
        <v>112</v>
      </c>
      <c r="C173" s="45">
        <v>42558</v>
      </c>
      <c r="D173" s="45">
        <v>42558</v>
      </c>
      <c r="E173" s="45">
        <v>44747</v>
      </c>
      <c r="F173" t="s">
        <v>60</v>
      </c>
      <c r="G173" t="s">
        <v>113</v>
      </c>
    </row>
    <row r="174" spans="1:7">
      <c r="A174" t="s">
        <v>119</v>
      </c>
      <c r="B174" t="s">
        <v>120</v>
      </c>
      <c r="C174" s="45">
        <v>43004</v>
      </c>
      <c r="D174" s="45">
        <v>42114</v>
      </c>
      <c r="E174" s="45">
        <v>43941</v>
      </c>
      <c r="F174" t="s">
        <v>60</v>
      </c>
      <c r="G174" t="s">
        <v>76</v>
      </c>
    </row>
    <row r="175" spans="1:7">
      <c r="A175" t="s">
        <v>121</v>
      </c>
      <c r="B175" t="s">
        <v>122</v>
      </c>
      <c r="C175" s="45">
        <v>43004</v>
      </c>
      <c r="D175" s="45">
        <v>42065</v>
      </c>
      <c r="E175" s="45">
        <v>43892</v>
      </c>
      <c r="F175" t="s">
        <v>60</v>
      </c>
      <c r="G175" t="s">
        <v>76</v>
      </c>
    </row>
    <row r="176" spans="1:7">
      <c r="A176" t="s">
        <v>123</v>
      </c>
      <c r="B176" t="s">
        <v>124</v>
      </c>
      <c r="C176" s="45">
        <v>43004</v>
      </c>
      <c r="D176" s="45">
        <v>42093</v>
      </c>
      <c r="E176" s="45">
        <v>43920</v>
      </c>
      <c r="F176" t="s">
        <v>60</v>
      </c>
      <c r="G176" t="s">
        <v>76</v>
      </c>
    </row>
    <row r="177" spans="1:7">
      <c r="B177" t="s">
        <v>226</v>
      </c>
      <c r="C177" s="45">
        <v>43004</v>
      </c>
      <c r="D177" s="45">
        <v>41732</v>
      </c>
      <c r="E177" s="45">
        <v>43558</v>
      </c>
      <c r="F177" t="s">
        <v>60</v>
      </c>
      <c r="G177" t="s">
        <v>76</v>
      </c>
    </row>
    <row r="178" spans="1:7">
      <c r="A178" t="s">
        <v>125</v>
      </c>
      <c r="B178" t="s">
        <v>126</v>
      </c>
      <c r="C178" s="45">
        <v>43004</v>
      </c>
      <c r="D178" s="45">
        <v>42040</v>
      </c>
      <c r="E178" s="45">
        <v>43866</v>
      </c>
      <c r="F178" t="s">
        <v>60</v>
      </c>
      <c r="G178" t="s">
        <v>76</v>
      </c>
    </row>
    <row r="179" spans="1:7">
      <c r="A179" t="s">
        <v>127</v>
      </c>
      <c r="B179" t="s">
        <v>128</v>
      </c>
      <c r="C179" s="45">
        <v>43042</v>
      </c>
      <c r="D179" s="45">
        <v>42185</v>
      </c>
      <c r="E179" s="45">
        <v>43464</v>
      </c>
      <c r="F179" t="s">
        <v>60</v>
      </c>
      <c r="G179" t="s">
        <v>76</v>
      </c>
    </row>
    <row r="180" spans="1:7">
      <c r="A180" t="s">
        <v>129</v>
      </c>
      <c r="B180" t="s">
        <v>130</v>
      </c>
      <c r="C180" s="45">
        <v>43042</v>
      </c>
      <c r="D180" s="45">
        <v>42188</v>
      </c>
      <c r="E180" s="45">
        <v>43558</v>
      </c>
      <c r="F180" t="s">
        <v>60</v>
      </c>
      <c r="G180" t="s">
        <v>76</v>
      </c>
    </row>
    <row r="181" spans="1:7">
      <c r="A181" t="s">
        <v>131</v>
      </c>
      <c r="B181" t="s">
        <v>132</v>
      </c>
      <c r="C181" s="45">
        <v>43052</v>
      </c>
      <c r="D181" s="45">
        <v>42079</v>
      </c>
      <c r="E181" s="45">
        <v>43906</v>
      </c>
      <c r="F181" t="s">
        <v>60</v>
      </c>
      <c r="G181" t="s">
        <v>76</v>
      </c>
    </row>
    <row r="182" spans="1:7">
      <c r="A182" t="s">
        <v>133</v>
      </c>
      <c r="B182" t="s">
        <v>134</v>
      </c>
      <c r="C182" s="45">
        <v>43052</v>
      </c>
      <c r="D182" s="45">
        <v>42134</v>
      </c>
      <c r="E182" s="45">
        <v>43961</v>
      </c>
      <c r="F182" t="s">
        <v>60</v>
      </c>
      <c r="G182" t="s">
        <v>76</v>
      </c>
    </row>
    <row r="183" spans="1:7">
      <c r="A183" t="s">
        <v>135</v>
      </c>
      <c r="B183" t="s">
        <v>136</v>
      </c>
      <c r="C183" s="45">
        <v>43052</v>
      </c>
      <c r="D183" s="45">
        <v>42137</v>
      </c>
      <c r="E183" s="45">
        <v>43964</v>
      </c>
      <c r="F183" t="s">
        <v>60</v>
      </c>
      <c r="G183" t="s">
        <v>76</v>
      </c>
    </row>
    <row r="184" spans="1:7">
      <c r="A184" t="s">
        <v>137</v>
      </c>
      <c r="B184" t="s">
        <v>138</v>
      </c>
      <c r="C184" s="45">
        <v>43052</v>
      </c>
      <c r="D184" s="45">
        <v>41912</v>
      </c>
      <c r="E184" s="45">
        <v>43738</v>
      </c>
      <c r="F184" t="s">
        <v>60</v>
      </c>
      <c r="G184" t="s">
        <v>76</v>
      </c>
    </row>
    <row r="185" spans="1:7">
      <c r="A185" t="s">
        <v>139</v>
      </c>
      <c r="B185" t="s">
        <v>140</v>
      </c>
      <c r="C185" s="45">
        <v>43062</v>
      </c>
      <c r="D185" s="45">
        <v>42214</v>
      </c>
      <c r="E185" s="45">
        <v>43494</v>
      </c>
      <c r="F185" t="s">
        <v>60</v>
      </c>
      <c r="G185" t="s">
        <v>76</v>
      </c>
    </row>
    <row r="186" spans="1:7">
      <c r="A186" t="s">
        <v>141</v>
      </c>
      <c r="B186" t="s">
        <v>142</v>
      </c>
      <c r="C186" s="45">
        <v>43062</v>
      </c>
      <c r="D186" s="45">
        <v>42193</v>
      </c>
      <c r="E186" s="45">
        <v>43473</v>
      </c>
      <c r="F186" t="s">
        <v>60</v>
      </c>
      <c r="G186" t="s">
        <v>76</v>
      </c>
    </row>
    <row r="187" spans="1:7">
      <c r="A187" t="s">
        <v>151</v>
      </c>
      <c r="B187" t="s">
        <v>152</v>
      </c>
      <c r="C187" s="45">
        <v>42828</v>
      </c>
      <c r="D187" s="45">
        <v>42828</v>
      </c>
      <c r="E187" s="45">
        <v>43557</v>
      </c>
      <c r="F187" t="s">
        <v>60</v>
      </c>
      <c r="G187" t="s">
        <v>153</v>
      </c>
    </row>
    <row r="188" spans="1:7">
      <c r="B188" t="s">
        <v>227</v>
      </c>
      <c r="C188" s="45">
        <v>43118</v>
      </c>
      <c r="D188" s="45">
        <v>41652</v>
      </c>
      <c r="E188" s="45">
        <v>43478</v>
      </c>
      <c r="F188" t="s">
        <v>60</v>
      </c>
      <c r="G188" t="s">
        <v>76</v>
      </c>
    </row>
    <row r="189" spans="1:7">
      <c r="B189" t="s">
        <v>228</v>
      </c>
      <c r="C189" s="45">
        <v>43118</v>
      </c>
      <c r="D189" s="45">
        <v>41652</v>
      </c>
      <c r="E189" s="45">
        <v>43478</v>
      </c>
      <c r="F189" t="s">
        <v>60</v>
      </c>
      <c r="G189" t="s">
        <v>76</v>
      </c>
    </row>
    <row r="190" spans="1:7">
      <c r="A190" t="s">
        <v>154</v>
      </c>
      <c r="B190" t="s">
        <v>155</v>
      </c>
      <c r="C190" s="45">
        <v>42935</v>
      </c>
      <c r="D190" s="45">
        <v>43026</v>
      </c>
      <c r="E190" s="45">
        <v>43390</v>
      </c>
      <c r="F190" t="s">
        <v>156</v>
      </c>
      <c r="G190" t="s">
        <v>157</v>
      </c>
    </row>
    <row r="191" spans="1:7">
      <c r="A191" t="s">
        <v>158</v>
      </c>
      <c r="B191" t="s">
        <v>159</v>
      </c>
      <c r="C191" s="45">
        <v>43157</v>
      </c>
      <c r="D191" s="45">
        <v>42184</v>
      </c>
      <c r="E191" s="45">
        <v>43645</v>
      </c>
      <c r="F191" t="s">
        <v>60</v>
      </c>
      <c r="G191" t="s">
        <v>76</v>
      </c>
    </row>
    <row r="192" spans="1:7">
      <c r="A192" t="s">
        <v>160</v>
      </c>
      <c r="B192" t="s">
        <v>161</v>
      </c>
      <c r="C192" s="45">
        <v>43157</v>
      </c>
      <c r="D192" s="45">
        <v>42285</v>
      </c>
      <c r="E192" s="45">
        <v>43563</v>
      </c>
      <c r="F192" t="s">
        <v>60</v>
      </c>
      <c r="G192" t="s">
        <v>76</v>
      </c>
    </row>
    <row r="193" spans="1:7">
      <c r="A193" t="s">
        <v>162</v>
      </c>
      <c r="B193" t="s">
        <v>163</v>
      </c>
      <c r="C193" s="45">
        <v>43157</v>
      </c>
      <c r="D193" s="45">
        <v>42325</v>
      </c>
      <c r="E193" s="45">
        <v>43602</v>
      </c>
      <c r="F193" t="s">
        <v>60</v>
      </c>
      <c r="G193" t="s">
        <v>76</v>
      </c>
    </row>
    <row r="194" spans="1:7">
      <c r="A194" t="s">
        <v>164</v>
      </c>
      <c r="B194" t="s">
        <v>165</v>
      </c>
      <c r="C194" s="45">
        <v>43157</v>
      </c>
      <c r="D194" s="45">
        <v>42317</v>
      </c>
      <c r="E194" s="45">
        <v>43321</v>
      </c>
      <c r="F194" t="s">
        <v>60</v>
      </c>
      <c r="G194" t="s">
        <v>76</v>
      </c>
    </row>
    <row r="195" spans="1:7">
      <c r="A195" t="s">
        <v>166</v>
      </c>
      <c r="B195" t="s">
        <v>167</v>
      </c>
      <c r="C195" s="45">
        <v>43160</v>
      </c>
      <c r="D195" s="45">
        <v>42303</v>
      </c>
      <c r="E195" s="45">
        <v>43399</v>
      </c>
      <c r="F195" t="s">
        <v>60</v>
      </c>
      <c r="G195" t="s">
        <v>76</v>
      </c>
    </row>
    <row r="196" spans="1:7">
      <c r="B196" t="s">
        <v>229</v>
      </c>
      <c r="C196" s="45">
        <v>43173</v>
      </c>
      <c r="D196" s="45">
        <v>42186</v>
      </c>
      <c r="E196" s="45">
        <v>43466</v>
      </c>
      <c r="F196" t="s">
        <v>60</v>
      </c>
      <c r="G196" t="s">
        <v>76</v>
      </c>
    </row>
    <row r="197" spans="1:7">
      <c r="A197" t="s">
        <v>230</v>
      </c>
      <c r="B197" t="s">
        <v>231</v>
      </c>
      <c r="C197" s="45">
        <v>43173</v>
      </c>
      <c r="D197" s="45">
        <v>42215</v>
      </c>
      <c r="E197" s="45">
        <v>43311</v>
      </c>
      <c r="F197" t="s">
        <v>60</v>
      </c>
      <c r="G197" t="s">
        <v>76</v>
      </c>
    </row>
    <row r="198" spans="1:7">
      <c r="A198" t="s">
        <v>232</v>
      </c>
      <c r="B198" t="s">
        <v>233</v>
      </c>
      <c r="C198" s="45">
        <v>43173</v>
      </c>
      <c r="D198" s="45">
        <v>43181</v>
      </c>
      <c r="E198" s="45">
        <v>43365</v>
      </c>
      <c r="F198" t="s">
        <v>60</v>
      </c>
      <c r="G198" t="s">
        <v>76</v>
      </c>
    </row>
    <row r="199" spans="1:7">
      <c r="A199" t="s">
        <v>234</v>
      </c>
      <c r="B199" t="s">
        <v>235</v>
      </c>
      <c r="C199" s="45">
        <v>43174</v>
      </c>
      <c r="D199" s="45">
        <v>42430</v>
      </c>
      <c r="E199" s="45">
        <v>43709</v>
      </c>
      <c r="F199" t="s">
        <v>60</v>
      </c>
      <c r="G199" t="s">
        <v>76</v>
      </c>
    </row>
    <row r="200" spans="1:7">
      <c r="A200" t="s">
        <v>236</v>
      </c>
      <c r="B200" t="s">
        <v>237</v>
      </c>
      <c r="C200" s="45">
        <v>43174</v>
      </c>
      <c r="D200" s="45">
        <v>42412</v>
      </c>
      <c r="E200" s="45">
        <v>44239</v>
      </c>
      <c r="F200" t="s">
        <v>60</v>
      </c>
      <c r="G200" t="s">
        <v>76</v>
      </c>
    </row>
    <row r="201" spans="1:7">
      <c r="A201" t="s">
        <v>238</v>
      </c>
      <c r="B201" t="s">
        <v>239</v>
      </c>
      <c r="C201" s="45">
        <v>43196</v>
      </c>
      <c r="D201" s="45">
        <v>42353</v>
      </c>
      <c r="E201" s="45">
        <v>43631</v>
      </c>
      <c r="F201" t="s">
        <v>60</v>
      </c>
      <c r="G201" t="s">
        <v>76</v>
      </c>
    </row>
    <row r="202" spans="1:7">
      <c r="A202" t="s">
        <v>240</v>
      </c>
      <c r="B202" t="s">
        <v>241</v>
      </c>
      <c r="C202" s="45">
        <v>43196</v>
      </c>
      <c r="D202" s="45">
        <v>42353</v>
      </c>
      <c r="E202" s="45">
        <v>43631</v>
      </c>
      <c r="F202" t="s">
        <v>60</v>
      </c>
      <c r="G202" t="s">
        <v>76</v>
      </c>
    </row>
    <row r="203" spans="1:7">
      <c r="A203" t="s">
        <v>242</v>
      </c>
      <c r="B203" t="s">
        <v>243</v>
      </c>
      <c r="C203" s="45">
        <v>43213</v>
      </c>
      <c r="D203" s="45">
        <v>42401</v>
      </c>
      <c r="E203" s="45">
        <v>43313</v>
      </c>
      <c r="F203" t="s">
        <v>60</v>
      </c>
      <c r="G203" t="s">
        <v>76</v>
      </c>
    </row>
    <row r="204" spans="1:7">
      <c r="A204" t="s">
        <v>244</v>
      </c>
      <c r="B204" t="s">
        <v>245</v>
      </c>
      <c r="C204" s="45">
        <v>43213</v>
      </c>
      <c r="D204" s="45">
        <v>42296</v>
      </c>
      <c r="E204" s="45">
        <v>43757</v>
      </c>
      <c r="F204" t="s">
        <v>60</v>
      </c>
      <c r="G204" t="s">
        <v>76</v>
      </c>
    </row>
    <row r="205" spans="1:7">
      <c r="A205" t="s">
        <v>246</v>
      </c>
      <c r="B205" t="s">
        <v>247</v>
      </c>
      <c r="C205" s="45">
        <v>43213</v>
      </c>
      <c r="D205" s="45">
        <v>42296</v>
      </c>
      <c r="E205" s="45">
        <v>43757</v>
      </c>
      <c r="F205" t="s">
        <v>60</v>
      </c>
      <c r="G205" t="s">
        <v>76</v>
      </c>
    </row>
    <row r="206" spans="1:7">
      <c r="A206" t="s">
        <v>248</v>
      </c>
      <c r="B206" t="s">
        <v>249</v>
      </c>
      <c r="C206" s="45">
        <v>43217</v>
      </c>
      <c r="D206" s="45">
        <v>42389</v>
      </c>
      <c r="E206" s="45">
        <v>43850</v>
      </c>
      <c r="F206" t="s">
        <v>60</v>
      </c>
      <c r="G206" t="s">
        <v>76</v>
      </c>
    </row>
    <row r="207" spans="1:7">
      <c r="A207" t="s">
        <v>250</v>
      </c>
      <c r="B207" t="s">
        <v>251</v>
      </c>
      <c r="C207" s="45">
        <v>43217</v>
      </c>
      <c r="D207" s="45">
        <v>42397</v>
      </c>
      <c r="E207" s="45">
        <v>43674</v>
      </c>
      <c r="F207" t="s">
        <v>60</v>
      </c>
      <c r="G207" t="s">
        <v>76</v>
      </c>
    </row>
    <row r="208" spans="1:7">
      <c r="A208" t="s">
        <v>252</v>
      </c>
      <c r="B208" t="s">
        <v>253</v>
      </c>
      <c r="C208" s="45">
        <v>43217</v>
      </c>
      <c r="D208" s="45">
        <v>42478</v>
      </c>
      <c r="E208" s="45">
        <v>44304</v>
      </c>
      <c r="F208" t="s">
        <v>60</v>
      </c>
      <c r="G208" t="s">
        <v>76</v>
      </c>
    </row>
    <row r="209" spans="1:7">
      <c r="A209" t="s">
        <v>254</v>
      </c>
      <c r="B209" t="s">
        <v>255</v>
      </c>
      <c r="C209" s="45">
        <v>43217</v>
      </c>
      <c r="D209" s="45">
        <v>42424</v>
      </c>
      <c r="E209" s="45">
        <v>43520</v>
      </c>
      <c r="F209" t="s">
        <v>60</v>
      </c>
      <c r="G209" t="s">
        <v>76</v>
      </c>
    </row>
    <row r="210" spans="1:7">
      <c r="A210" t="s">
        <v>256</v>
      </c>
      <c r="B210" t="s">
        <v>257</v>
      </c>
      <c r="C210" s="45">
        <v>43217</v>
      </c>
      <c r="D210" s="45">
        <v>42334</v>
      </c>
      <c r="E210" s="45">
        <v>44161</v>
      </c>
      <c r="F210" t="s">
        <v>60</v>
      </c>
      <c r="G210" t="s">
        <v>76</v>
      </c>
    </row>
    <row r="211" spans="1:7">
      <c r="B211" t="s">
        <v>258</v>
      </c>
      <c r="C211" s="45">
        <v>43217</v>
      </c>
      <c r="D211" s="45">
        <v>42879</v>
      </c>
      <c r="E211" s="45">
        <v>43428</v>
      </c>
      <c r="F211" t="s">
        <v>60</v>
      </c>
      <c r="G211" t="s">
        <v>76</v>
      </c>
    </row>
    <row r="212" spans="1:7">
      <c r="A212" t="s">
        <v>259</v>
      </c>
      <c r="B212" t="s">
        <v>260</v>
      </c>
      <c r="C212" s="45">
        <v>43217</v>
      </c>
      <c r="D212" s="45">
        <v>42496</v>
      </c>
      <c r="E212" s="45">
        <v>44322</v>
      </c>
      <c r="F212" t="s">
        <v>60</v>
      </c>
      <c r="G212" t="s">
        <v>76</v>
      </c>
    </row>
    <row r="213" spans="1:7">
      <c r="A213" t="s">
        <v>261</v>
      </c>
      <c r="B213" t="s">
        <v>262</v>
      </c>
      <c r="C213" s="45">
        <v>43231</v>
      </c>
      <c r="D213" s="45">
        <v>42506</v>
      </c>
      <c r="E213" s="45">
        <v>43601</v>
      </c>
      <c r="F213" t="s">
        <v>60</v>
      </c>
      <c r="G213" t="s">
        <v>76</v>
      </c>
    </row>
    <row r="214" spans="1:7">
      <c r="A214" t="s">
        <v>263</v>
      </c>
      <c r="B214" t="s">
        <v>264</v>
      </c>
      <c r="C214" s="45">
        <v>43231</v>
      </c>
      <c r="D214" s="45">
        <v>42464</v>
      </c>
      <c r="E214" s="45">
        <v>44290</v>
      </c>
      <c r="F214" t="s">
        <v>60</v>
      </c>
      <c r="G214" t="s">
        <v>76</v>
      </c>
    </row>
    <row r="215" spans="1:7">
      <c r="A215" t="s">
        <v>265</v>
      </c>
      <c r="B215" t="s">
        <v>266</v>
      </c>
      <c r="C215" s="45">
        <v>43231</v>
      </c>
      <c r="D215" s="45">
        <v>42291</v>
      </c>
      <c r="E215" s="45">
        <v>43387</v>
      </c>
      <c r="F215" t="s">
        <v>60</v>
      </c>
      <c r="G215" t="s">
        <v>76</v>
      </c>
    </row>
    <row r="216" spans="1:7">
      <c r="A216" t="s">
        <v>267</v>
      </c>
      <c r="B216" t="s">
        <v>268</v>
      </c>
      <c r="C216" s="45">
        <v>43244</v>
      </c>
      <c r="D216" s="45">
        <v>42618</v>
      </c>
      <c r="E216" s="45">
        <v>44321</v>
      </c>
      <c r="F216" t="s">
        <v>60</v>
      </c>
      <c r="G216" t="s">
        <v>76</v>
      </c>
    </row>
    <row r="217" spans="1:7">
      <c r="A217" t="s">
        <v>269</v>
      </c>
      <c r="B217" t="s">
        <v>270</v>
      </c>
      <c r="C217" s="45">
        <v>43244</v>
      </c>
      <c r="D217" s="45">
        <v>42404</v>
      </c>
      <c r="E217" s="45">
        <v>44231</v>
      </c>
      <c r="F217" t="s">
        <v>60</v>
      </c>
      <c r="G217" t="s">
        <v>76</v>
      </c>
    </row>
    <row r="218" spans="1:7">
      <c r="A218" t="s">
        <v>271</v>
      </c>
      <c r="B218" t="s">
        <v>272</v>
      </c>
      <c r="C218" s="45">
        <v>43244</v>
      </c>
      <c r="D218" s="45">
        <v>42556</v>
      </c>
      <c r="E218" s="45">
        <v>44382</v>
      </c>
      <c r="F218" t="s">
        <v>60</v>
      </c>
      <c r="G218" t="s">
        <v>76</v>
      </c>
    </row>
    <row r="219" spans="1:7">
      <c r="A219" t="s">
        <v>273</v>
      </c>
      <c r="B219" t="s">
        <v>274</v>
      </c>
      <c r="C219" s="45">
        <v>43244</v>
      </c>
      <c r="D219" s="45">
        <v>42618</v>
      </c>
      <c r="E219" s="45">
        <v>43409</v>
      </c>
      <c r="F219" t="s">
        <v>60</v>
      </c>
      <c r="G219" t="s">
        <v>76</v>
      </c>
    </row>
    <row r="220" spans="1:7">
      <c r="A220" t="s">
        <v>275</v>
      </c>
      <c r="B220" t="s">
        <v>276</v>
      </c>
      <c r="C220" s="45">
        <v>43251</v>
      </c>
      <c r="D220" s="45">
        <v>42677</v>
      </c>
      <c r="E220" s="45">
        <v>43772</v>
      </c>
      <c r="F220" t="s">
        <v>60</v>
      </c>
      <c r="G220" t="s">
        <v>76</v>
      </c>
    </row>
    <row r="221" spans="1:7">
      <c r="A221" t="s">
        <v>277</v>
      </c>
      <c r="B221" t="s">
        <v>278</v>
      </c>
      <c r="C221" s="45">
        <v>43251</v>
      </c>
      <c r="D221" s="45">
        <v>42467</v>
      </c>
      <c r="E221" s="45">
        <v>43380</v>
      </c>
      <c r="F221" t="s">
        <v>60</v>
      </c>
      <c r="G221" t="s">
        <v>76</v>
      </c>
    </row>
    <row r="222" spans="1:7">
      <c r="A222" t="s">
        <v>279</v>
      </c>
      <c r="B222" t="s">
        <v>280</v>
      </c>
      <c r="C222" s="45">
        <v>43251</v>
      </c>
      <c r="D222" s="45">
        <v>42677</v>
      </c>
      <c r="E222" s="45">
        <v>43772</v>
      </c>
      <c r="F222" t="s">
        <v>60</v>
      </c>
      <c r="G222" t="s">
        <v>76</v>
      </c>
    </row>
    <row r="223" spans="1:7">
      <c r="A223" t="s">
        <v>281</v>
      </c>
      <c r="B223" t="s">
        <v>282</v>
      </c>
      <c r="C223" s="45">
        <v>43251</v>
      </c>
      <c r="D223" s="45">
        <v>42660</v>
      </c>
      <c r="E223" s="45">
        <v>43390</v>
      </c>
      <c r="F223" t="s">
        <v>60</v>
      </c>
      <c r="G223" t="s">
        <v>76</v>
      </c>
    </row>
    <row r="224" spans="1:7">
      <c r="A224" t="s">
        <v>283</v>
      </c>
      <c r="B224" t="s">
        <v>284</v>
      </c>
      <c r="C224" s="45">
        <v>43277</v>
      </c>
      <c r="D224" s="45">
        <v>42768</v>
      </c>
      <c r="E224" s="45">
        <v>43863</v>
      </c>
      <c r="F224" t="s">
        <v>60</v>
      </c>
      <c r="G224" t="s">
        <v>285</v>
      </c>
    </row>
    <row r="225" spans="1:7">
      <c r="A225" t="s">
        <v>286</v>
      </c>
      <c r="B225" t="s">
        <v>287</v>
      </c>
      <c r="C225" s="45">
        <v>43277</v>
      </c>
      <c r="D225" s="45">
        <v>42760</v>
      </c>
      <c r="E225" s="45">
        <v>43855</v>
      </c>
      <c r="F225" t="s">
        <v>60</v>
      </c>
      <c r="G225" t="s">
        <v>285</v>
      </c>
    </row>
    <row r="226" spans="1:7">
      <c r="B226" t="s">
        <v>288</v>
      </c>
      <c r="C226" s="45">
        <v>43277</v>
      </c>
      <c r="D226" s="45">
        <v>42776</v>
      </c>
      <c r="E226" s="45">
        <v>44053</v>
      </c>
      <c r="F226" t="s">
        <v>60</v>
      </c>
      <c r="G226" t="s">
        <v>285</v>
      </c>
    </row>
    <row r="227" spans="1:7">
      <c r="B227" t="s">
        <v>289</v>
      </c>
      <c r="C227" s="45">
        <v>43277</v>
      </c>
      <c r="D227" s="45">
        <v>42418</v>
      </c>
      <c r="E227" s="45">
        <v>43787</v>
      </c>
      <c r="F227" t="s">
        <v>60</v>
      </c>
      <c r="G227" t="s">
        <v>285</v>
      </c>
    </row>
    <row r="228" spans="1:7">
      <c r="A228" t="s">
        <v>290</v>
      </c>
      <c r="B228" t="s">
        <v>291</v>
      </c>
      <c r="C228" s="45">
        <v>43277</v>
      </c>
      <c r="D228" s="45">
        <v>42780</v>
      </c>
      <c r="E228" s="45">
        <v>43510</v>
      </c>
      <c r="F228" t="s">
        <v>60</v>
      </c>
      <c r="G228" t="s">
        <v>285</v>
      </c>
    </row>
    <row r="229" spans="1:7">
      <c r="A229" t="s">
        <v>292</v>
      </c>
      <c r="B229" t="s">
        <v>293</v>
      </c>
      <c r="C229" s="45">
        <v>43277</v>
      </c>
      <c r="D229" s="45">
        <v>42723</v>
      </c>
      <c r="E229" s="45">
        <v>43727</v>
      </c>
      <c r="F229" t="s">
        <v>60</v>
      </c>
      <c r="G229" t="s">
        <v>285</v>
      </c>
    </row>
    <row r="230" spans="1:7">
      <c r="B230" t="s">
        <v>294</v>
      </c>
      <c r="C230" s="45">
        <v>43292</v>
      </c>
      <c r="D230" s="45">
        <v>43304</v>
      </c>
      <c r="E230" s="45">
        <v>43488</v>
      </c>
      <c r="F230" t="s">
        <v>60</v>
      </c>
      <c r="G230" t="s">
        <v>285</v>
      </c>
    </row>
    <row r="231" spans="1:7">
      <c r="B231" t="s">
        <v>295</v>
      </c>
      <c r="C231" s="45">
        <v>43292</v>
      </c>
      <c r="D231" s="45">
        <v>43304</v>
      </c>
      <c r="E231" s="45">
        <v>43488</v>
      </c>
      <c r="F231" t="s">
        <v>60</v>
      </c>
      <c r="G231" t="s">
        <v>285</v>
      </c>
    </row>
    <row r="232" spans="1:7">
      <c r="A232" t="s">
        <v>296</v>
      </c>
      <c r="B232" t="s">
        <v>297</v>
      </c>
      <c r="C232" s="45">
        <v>43292</v>
      </c>
      <c r="D232" s="45">
        <v>43304</v>
      </c>
      <c r="E232" s="45">
        <v>43578</v>
      </c>
      <c r="F232" t="s">
        <v>60</v>
      </c>
      <c r="G232" t="s">
        <v>285</v>
      </c>
    </row>
    <row r="233" spans="1:7">
      <c r="A233" t="s">
        <v>298</v>
      </c>
      <c r="B233" t="s">
        <v>299</v>
      </c>
      <c r="C233" s="45">
        <v>43292</v>
      </c>
      <c r="D233" s="45">
        <v>43304</v>
      </c>
      <c r="E233" s="45">
        <v>43578</v>
      </c>
      <c r="F233" t="s">
        <v>60</v>
      </c>
      <c r="G233" t="s">
        <v>285</v>
      </c>
    </row>
    <row r="234" spans="1:7">
      <c r="A234" t="s">
        <v>300</v>
      </c>
      <c r="B234" t="s">
        <v>301</v>
      </c>
      <c r="C234" s="45">
        <v>43292</v>
      </c>
      <c r="D234" s="45">
        <v>43304</v>
      </c>
      <c r="E234" s="45">
        <v>43366</v>
      </c>
      <c r="F234" t="s">
        <v>60</v>
      </c>
      <c r="G234" t="s">
        <v>285</v>
      </c>
    </row>
    <row r="235" spans="1:7">
      <c r="A235" t="s">
        <v>302</v>
      </c>
      <c r="B235" t="s">
        <v>303</v>
      </c>
      <c r="C235" s="45">
        <v>43292</v>
      </c>
      <c r="D235" s="45">
        <v>43304</v>
      </c>
      <c r="E235" s="45">
        <v>43488</v>
      </c>
      <c r="F235" t="s">
        <v>60</v>
      </c>
      <c r="G235" t="s">
        <v>285</v>
      </c>
    </row>
    <row r="236" spans="1:7">
      <c r="A236" t="s">
        <v>304</v>
      </c>
      <c r="B236" t="s">
        <v>305</v>
      </c>
      <c r="C236" s="45">
        <v>43292</v>
      </c>
      <c r="D236" s="45">
        <v>43304</v>
      </c>
      <c r="E236" s="45">
        <v>43488</v>
      </c>
      <c r="F236" t="s">
        <v>60</v>
      </c>
      <c r="G236" t="s">
        <v>285</v>
      </c>
    </row>
    <row r="237" spans="1:7">
      <c r="A237" t="s">
        <v>306</v>
      </c>
      <c r="B237" t="s">
        <v>307</v>
      </c>
      <c r="C237" s="45">
        <v>43292</v>
      </c>
      <c r="D237" s="45">
        <v>43304</v>
      </c>
      <c r="E237" s="45">
        <v>43488</v>
      </c>
      <c r="F237" t="s">
        <v>60</v>
      </c>
      <c r="G237" t="s">
        <v>285</v>
      </c>
    </row>
    <row r="238" spans="1:7">
      <c r="A238" t="s">
        <v>308</v>
      </c>
      <c r="B238" t="s">
        <v>309</v>
      </c>
      <c r="C238" s="45">
        <v>43292</v>
      </c>
      <c r="D238" s="45">
        <v>43304</v>
      </c>
      <c r="E238" s="45">
        <v>43488</v>
      </c>
      <c r="F238" t="s">
        <v>60</v>
      </c>
      <c r="G238" t="s">
        <v>285</v>
      </c>
    </row>
  </sheetData>
  <pageMargins left="0.70866141732283472" right="0.70866141732283472" top="0.74803149606299213" bottom="0.74803149606299213" header="0.31496062992125984" footer="0.31496062992125984"/>
  <pageSetup paperSize="8" scale="80" fitToHeight="0" orientation="landscape" r:id="rId1"/>
  <headerFooter>
    <oddHeader>&amp;L&amp;"-,Negrita"RESUMEN TRIMESTRAL CONTRATOS SERVICIO DE CONTRATACIÓN  4/T/2018</oddHeader>
    <oddFooter>&amp;RPág.: &amp;P   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"/>
  <sheetViews>
    <sheetView zoomScale="80" zoomScaleNormal="80" workbookViewId="0">
      <selection activeCell="L8" sqref="L8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23.6640625" bestFit="1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s="28" customFormat="1" ht="19">
      <c r="A1" s="68" t="s">
        <v>461</v>
      </c>
      <c r="B1" s="68"/>
      <c r="C1" s="29"/>
    </row>
    <row r="6" spans="1:16" s="2" customFormat="1" ht="30" customHeight="1">
      <c r="A6" s="2" t="s">
        <v>0</v>
      </c>
      <c r="B6" s="2" t="s">
        <v>1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13</v>
      </c>
      <c r="H6" s="2" t="s">
        <v>14</v>
      </c>
      <c r="I6" s="2" t="s">
        <v>15</v>
      </c>
      <c r="J6" s="2" t="s">
        <v>16</v>
      </c>
      <c r="K6" s="2" t="s">
        <v>17</v>
      </c>
      <c r="L6" s="2" t="s">
        <v>4</v>
      </c>
      <c r="M6" s="2" t="s">
        <v>11</v>
      </c>
      <c r="N6" s="2" t="s">
        <v>12</v>
      </c>
      <c r="O6" s="2" t="s">
        <v>9</v>
      </c>
      <c r="P6" s="2" t="s">
        <v>10</v>
      </c>
    </row>
    <row r="7" spans="1:16" ht="30" customHeight="1">
      <c r="A7" s="12"/>
      <c r="B7" s="1"/>
      <c r="C7" s="2"/>
      <c r="D7" s="2"/>
      <c r="E7" s="3"/>
      <c r="F7" s="3"/>
      <c r="G7" s="4"/>
      <c r="H7" s="4"/>
      <c r="I7" s="4"/>
      <c r="J7" s="4"/>
      <c r="K7" s="16"/>
      <c r="L7" s="2"/>
      <c r="M7" s="3"/>
      <c r="N7" s="3"/>
      <c r="O7" s="4"/>
      <c r="P7" s="2"/>
    </row>
    <row r="8" spans="1:16">
      <c r="A8" s="12"/>
      <c r="B8" s="1"/>
      <c r="C8" s="2"/>
      <c r="D8" s="2"/>
      <c r="E8" s="3"/>
      <c r="F8" s="3"/>
      <c r="G8" s="4"/>
      <c r="H8" s="4"/>
      <c r="I8" s="4"/>
      <c r="J8" s="4"/>
      <c r="K8" s="16"/>
      <c r="L8" s="2"/>
      <c r="M8" s="3"/>
      <c r="N8" s="3"/>
      <c r="O8" s="4"/>
      <c r="P8" s="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1" fitToHeight="0" orientation="landscape" r:id="rId1"/>
  <headerFooter>
    <oddHeader>&amp;L&amp;"-,Negrita"RESUMEN TRIMESTRAL CONTRATOS SERVICIO DE CONTRATACIÓN  4/T/2018</oddHeader>
    <oddFooter>&amp;RPág.: &amp;P   &amp;D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9"/>
  <sheetViews>
    <sheetView topLeftCell="B1" zoomScale="80" zoomScaleNormal="80" workbookViewId="0">
      <selection activeCell="L8" sqref="L8"/>
    </sheetView>
  </sheetViews>
  <sheetFormatPr baseColWidth="10" defaultRowHeight="15"/>
  <cols>
    <col min="1" max="1" width="20.6640625" customWidth="1"/>
    <col min="2" max="2" width="86.6640625" customWidth="1"/>
    <col min="3" max="3" width="25.1640625" bestFit="1" customWidth="1"/>
    <col min="4" max="4" width="21.5" bestFit="1" customWidth="1"/>
    <col min="5" max="6" width="21.33203125" style="5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style="36" bestFit="1" customWidth="1"/>
    <col min="12" max="12" width="17.5" customWidth="1"/>
    <col min="13" max="13" width="18.83203125" style="55" customWidth="1"/>
    <col min="14" max="14" width="24" style="55" customWidth="1"/>
    <col min="15" max="15" width="18.1640625" customWidth="1"/>
    <col min="16" max="16" width="14" customWidth="1"/>
  </cols>
  <sheetData>
    <row r="1" spans="1:16" ht="19">
      <c r="A1" s="68" t="s">
        <v>462</v>
      </c>
      <c r="B1" s="68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56" t="s">
        <v>7</v>
      </c>
      <c r="F7" s="56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37" t="s">
        <v>17</v>
      </c>
      <c r="L7" s="2" t="s">
        <v>4</v>
      </c>
      <c r="M7" s="56" t="s">
        <v>11</v>
      </c>
      <c r="N7" s="56" t="s">
        <v>12</v>
      </c>
      <c r="O7" s="2" t="s">
        <v>9</v>
      </c>
      <c r="P7" s="2" t="s">
        <v>10</v>
      </c>
    </row>
    <row r="8" spans="1:16" s="19" customFormat="1" ht="30" customHeight="1">
      <c r="A8" s="19" t="s">
        <v>328</v>
      </c>
      <c r="B8" s="1" t="s">
        <v>186</v>
      </c>
      <c r="C8" s="19" t="s">
        <v>145</v>
      </c>
      <c r="D8" s="19" t="s">
        <v>2</v>
      </c>
      <c r="E8" s="57">
        <v>830</v>
      </c>
      <c r="F8" s="57">
        <v>1004.3</v>
      </c>
      <c r="I8" s="48"/>
      <c r="J8" s="51"/>
      <c r="K8" s="19">
        <v>1</v>
      </c>
      <c r="L8" s="1" t="s">
        <v>187</v>
      </c>
      <c r="M8" s="58">
        <v>830</v>
      </c>
      <c r="N8" s="58">
        <v>1004.3</v>
      </c>
      <c r="O8" s="53" t="s">
        <v>329</v>
      </c>
      <c r="P8" s="54" t="s">
        <v>114</v>
      </c>
    </row>
    <row r="9" spans="1:16" s="19" customFormat="1" ht="30" customHeight="1">
      <c r="A9" s="19" t="s">
        <v>346</v>
      </c>
      <c r="B9" s="1" t="s">
        <v>347</v>
      </c>
      <c r="C9" s="19" t="s">
        <v>145</v>
      </c>
      <c r="D9" s="19" t="s">
        <v>2</v>
      </c>
      <c r="E9" s="57">
        <v>180</v>
      </c>
      <c r="F9" s="57">
        <v>217.8</v>
      </c>
      <c r="I9" s="48"/>
      <c r="J9" s="51"/>
      <c r="K9" s="19">
        <v>1</v>
      </c>
      <c r="L9" s="1" t="s">
        <v>348</v>
      </c>
      <c r="M9" s="58">
        <v>180</v>
      </c>
      <c r="N9" s="58">
        <v>217.8</v>
      </c>
      <c r="O9" s="53" t="s">
        <v>349</v>
      </c>
      <c r="P9" s="54" t="s">
        <v>114</v>
      </c>
    </row>
    <row r="10" spans="1:16" s="19" customFormat="1" ht="32">
      <c r="A10" s="19" t="s">
        <v>360</v>
      </c>
      <c r="B10" s="1" t="s">
        <v>361</v>
      </c>
      <c r="C10" s="19" t="s">
        <v>145</v>
      </c>
      <c r="D10" s="19" t="s">
        <v>2</v>
      </c>
      <c r="E10" s="57">
        <v>119.84</v>
      </c>
      <c r="F10" s="57">
        <v>145.01</v>
      </c>
      <c r="I10" s="48"/>
      <c r="J10" s="51"/>
      <c r="K10" s="19">
        <v>1</v>
      </c>
      <c r="L10" s="1" t="s">
        <v>169</v>
      </c>
      <c r="M10" s="58">
        <v>119.84</v>
      </c>
      <c r="N10" s="58">
        <v>145.01</v>
      </c>
      <c r="O10" s="53" t="s">
        <v>362</v>
      </c>
      <c r="P10" s="54" t="s">
        <v>114</v>
      </c>
    </row>
    <row r="11" spans="1:16" s="19" customFormat="1" ht="30" customHeight="1">
      <c r="A11" s="19" t="s">
        <v>363</v>
      </c>
      <c r="B11" s="1" t="s">
        <v>364</v>
      </c>
      <c r="C11" s="19" t="s">
        <v>145</v>
      </c>
      <c r="D11" s="19" t="s">
        <v>2</v>
      </c>
      <c r="E11" s="57">
        <v>770</v>
      </c>
      <c r="F11" s="57">
        <v>931.7</v>
      </c>
      <c r="I11" s="48"/>
      <c r="J11" s="51"/>
      <c r="K11" s="19">
        <v>1</v>
      </c>
      <c r="L11" s="1" t="s">
        <v>169</v>
      </c>
      <c r="M11" s="58">
        <v>770</v>
      </c>
      <c r="N11" s="58">
        <v>931.7</v>
      </c>
      <c r="O11" s="53" t="s">
        <v>362</v>
      </c>
      <c r="P11" s="54" t="s">
        <v>114</v>
      </c>
    </row>
    <row r="12" spans="1:16" s="19" customFormat="1" ht="32">
      <c r="A12" s="19" t="s">
        <v>365</v>
      </c>
      <c r="B12" s="1" t="s">
        <v>168</v>
      </c>
      <c r="C12" s="19" t="s">
        <v>145</v>
      </c>
      <c r="D12" s="19" t="s">
        <v>2</v>
      </c>
      <c r="E12" s="57">
        <v>188.16</v>
      </c>
      <c r="F12" s="57">
        <v>227.67</v>
      </c>
      <c r="I12" s="48"/>
      <c r="J12" s="51"/>
      <c r="K12" s="19">
        <v>1</v>
      </c>
      <c r="L12" s="1" t="s">
        <v>169</v>
      </c>
      <c r="M12" s="58">
        <v>188.16</v>
      </c>
      <c r="N12" s="58">
        <v>227.67</v>
      </c>
      <c r="O12" s="53" t="s">
        <v>362</v>
      </c>
      <c r="P12" s="54" t="s">
        <v>114</v>
      </c>
    </row>
    <row r="13" spans="1:16" s="19" customFormat="1" ht="32">
      <c r="A13" s="19" t="s">
        <v>366</v>
      </c>
      <c r="B13" s="1" t="s">
        <v>168</v>
      </c>
      <c r="C13" s="19" t="s">
        <v>145</v>
      </c>
      <c r="D13" s="19" t="s">
        <v>2</v>
      </c>
      <c r="E13" s="57">
        <v>209.92</v>
      </c>
      <c r="F13" s="57">
        <v>254</v>
      </c>
      <c r="I13" s="48"/>
      <c r="J13" s="51"/>
      <c r="K13" s="19">
        <v>1</v>
      </c>
      <c r="L13" s="1" t="s">
        <v>169</v>
      </c>
      <c r="M13" s="58">
        <v>209.92</v>
      </c>
      <c r="N13" s="58">
        <v>254</v>
      </c>
      <c r="O13" s="53" t="s">
        <v>362</v>
      </c>
      <c r="P13" s="54" t="s">
        <v>114</v>
      </c>
    </row>
    <row r="14" spans="1:16" s="19" customFormat="1" ht="32">
      <c r="A14" s="19" t="s">
        <v>367</v>
      </c>
      <c r="B14" s="1" t="s">
        <v>368</v>
      </c>
      <c r="C14" s="19" t="s">
        <v>145</v>
      </c>
      <c r="D14" s="19" t="s">
        <v>2</v>
      </c>
      <c r="E14" s="57">
        <v>738.87</v>
      </c>
      <c r="F14" s="57">
        <v>894.03</v>
      </c>
      <c r="I14" s="48"/>
      <c r="J14" s="51"/>
      <c r="K14" s="19">
        <v>1</v>
      </c>
      <c r="L14" s="1" t="s">
        <v>169</v>
      </c>
      <c r="M14" s="58">
        <v>738.87</v>
      </c>
      <c r="N14" s="58">
        <v>894.03</v>
      </c>
      <c r="O14" s="53" t="s">
        <v>362</v>
      </c>
      <c r="P14" s="54" t="s">
        <v>114</v>
      </c>
    </row>
    <row r="15" spans="1:16" s="19" customFormat="1" ht="30" customHeight="1">
      <c r="A15" s="19" t="s">
        <v>372</v>
      </c>
      <c r="B15" s="1" t="s">
        <v>168</v>
      </c>
      <c r="C15" s="19" t="s">
        <v>145</v>
      </c>
      <c r="D15" s="19" t="s">
        <v>2</v>
      </c>
      <c r="E15" s="57">
        <v>196.84</v>
      </c>
      <c r="F15" s="57">
        <v>238.18</v>
      </c>
      <c r="I15" s="48"/>
      <c r="J15" s="51"/>
      <c r="K15" s="19">
        <v>1</v>
      </c>
      <c r="L15" s="1" t="s">
        <v>169</v>
      </c>
      <c r="M15" s="58">
        <v>196.84</v>
      </c>
      <c r="N15" s="58">
        <v>238.18</v>
      </c>
      <c r="O15" s="53" t="s">
        <v>362</v>
      </c>
      <c r="P15" s="54" t="s">
        <v>114</v>
      </c>
    </row>
    <row r="16" spans="1:16" s="19" customFormat="1" ht="30" customHeight="1">
      <c r="A16" s="19" t="s">
        <v>373</v>
      </c>
      <c r="B16" s="1" t="s">
        <v>168</v>
      </c>
      <c r="C16" s="19" t="s">
        <v>145</v>
      </c>
      <c r="D16" s="19" t="s">
        <v>2</v>
      </c>
      <c r="E16" s="57">
        <v>188.16</v>
      </c>
      <c r="F16" s="57">
        <v>227.67</v>
      </c>
      <c r="I16" s="48"/>
      <c r="J16" s="51"/>
      <c r="K16" s="19">
        <v>1</v>
      </c>
      <c r="L16" s="1" t="s">
        <v>169</v>
      </c>
      <c r="M16" s="58">
        <v>188.16</v>
      </c>
      <c r="N16" s="58">
        <v>227.67</v>
      </c>
      <c r="O16" s="53" t="s">
        <v>362</v>
      </c>
      <c r="P16" s="54" t="s">
        <v>114</v>
      </c>
    </row>
    <row r="17" spans="1:16" s="19" customFormat="1" ht="30" customHeight="1">
      <c r="A17" s="19" t="s">
        <v>376</v>
      </c>
      <c r="B17" s="1" t="s">
        <v>377</v>
      </c>
      <c r="C17" s="19" t="s">
        <v>145</v>
      </c>
      <c r="D17" s="19" t="s">
        <v>2</v>
      </c>
      <c r="E17" s="57">
        <v>246.12</v>
      </c>
      <c r="F17" s="57">
        <v>297.81</v>
      </c>
      <c r="I17" s="48"/>
      <c r="J17" s="51"/>
      <c r="K17" s="19">
        <v>1</v>
      </c>
      <c r="L17" s="1" t="s">
        <v>169</v>
      </c>
      <c r="M17" s="58">
        <v>246.12</v>
      </c>
      <c r="N17" s="58">
        <v>297.81</v>
      </c>
      <c r="O17" s="53" t="s">
        <v>378</v>
      </c>
      <c r="P17" s="54" t="s">
        <v>114</v>
      </c>
    </row>
    <row r="18" spans="1:16" s="19" customFormat="1" ht="16">
      <c r="A18" s="19" t="s">
        <v>376</v>
      </c>
      <c r="B18" s="1" t="s">
        <v>377</v>
      </c>
      <c r="C18" s="19" t="s">
        <v>145</v>
      </c>
      <c r="D18" s="19" t="s">
        <v>2</v>
      </c>
      <c r="E18" s="57">
        <v>413</v>
      </c>
      <c r="F18" s="57">
        <v>499.73</v>
      </c>
      <c r="I18" s="48"/>
      <c r="J18" s="51"/>
      <c r="K18" s="19">
        <v>1</v>
      </c>
      <c r="L18" s="1" t="s">
        <v>173</v>
      </c>
      <c r="M18" s="58">
        <v>413</v>
      </c>
      <c r="N18" s="58">
        <v>499.73</v>
      </c>
      <c r="O18" s="53" t="s">
        <v>378</v>
      </c>
      <c r="P18" s="54" t="s">
        <v>114</v>
      </c>
    </row>
    <row r="19" spans="1:16" s="19" customFormat="1" ht="32">
      <c r="A19" s="19" t="s">
        <v>376</v>
      </c>
      <c r="B19" s="1" t="s">
        <v>377</v>
      </c>
      <c r="C19" s="19" t="s">
        <v>145</v>
      </c>
      <c r="D19" s="19" t="s">
        <v>2</v>
      </c>
      <c r="E19" s="57">
        <v>451.02</v>
      </c>
      <c r="F19" s="57">
        <v>545.73</v>
      </c>
      <c r="I19" s="48"/>
      <c r="J19" s="51"/>
      <c r="K19" s="19">
        <v>1</v>
      </c>
      <c r="L19" s="1" t="s">
        <v>169</v>
      </c>
      <c r="M19" s="58">
        <v>451.02</v>
      </c>
      <c r="N19" s="58">
        <v>545.73</v>
      </c>
      <c r="O19" s="53" t="s">
        <v>378</v>
      </c>
      <c r="P19" s="54" t="s">
        <v>114</v>
      </c>
    </row>
    <row r="20" spans="1:16" s="19" customFormat="1" ht="32">
      <c r="A20" s="19" t="s">
        <v>379</v>
      </c>
      <c r="B20" s="1" t="s">
        <v>168</v>
      </c>
      <c r="C20" s="19" t="s">
        <v>145</v>
      </c>
      <c r="D20" s="19" t="s">
        <v>2</v>
      </c>
      <c r="E20" s="57">
        <v>196.84</v>
      </c>
      <c r="F20" s="57">
        <v>238.18</v>
      </c>
      <c r="I20" s="48"/>
      <c r="J20" s="51"/>
      <c r="K20" s="19">
        <v>1</v>
      </c>
      <c r="L20" s="1" t="s">
        <v>169</v>
      </c>
      <c r="M20" s="58">
        <v>196.84</v>
      </c>
      <c r="N20" s="58">
        <v>238.18</v>
      </c>
      <c r="O20" s="53" t="s">
        <v>362</v>
      </c>
      <c r="P20" s="54" t="s">
        <v>114</v>
      </c>
    </row>
    <row r="21" spans="1:16" s="19" customFormat="1" ht="30" customHeight="1">
      <c r="A21" s="19" t="s">
        <v>380</v>
      </c>
      <c r="B21" s="1" t="s">
        <v>381</v>
      </c>
      <c r="C21" s="19" t="s">
        <v>145</v>
      </c>
      <c r="D21" s="19" t="s">
        <v>2</v>
      </c>
      <c r="E21" s="57">
        <v>99.12</v>
      </c>
      <c r="F21" s="57">
        <v>119.94</v>
      </c>
      <c r="I21" s="48"/>
      <c r="J21" s="51"/>
      <c r="K21" s="19">
        <v>1</v>
      </c>
      <c r="L21" s="1" t="s">
        <v>169</v>
      </c>
      <c r="M21" s="58">
        <v>99.12</v>
      </c>
      <c r="N21" s="58">
        <v>119.94</v>
      </c>
      <c r="O21" s="53" t="s">
        <v>329</v>
      </c>
      <c r="P21" s="54" t="s">
        <v>114</v>
      </c>
    </row>
    <row r="22" spans="1:16" s="19" customFormat="1" ht="30" customHeight="1">
      <c r="A22" s="19" t="s">
        <v>386</v>
      </c>
      <c r="B22" s="1" t="s">
        <v>387</v>
      </c>
      <c r="C22" s="19" t="s">
        <v>145</v>
      </c>
      <c r="D22" s="19" t="s">
        <v>2</v>
      </c>
      <c r="E22" s="57">
        <v>1381.24</v>
      </c>
      <c r="F22" s="57">
        <v>1671.3</v>
      </c>
      <c r="I22" s="48"/>
      <c r="J22" s="51"/>
      <c r="K22" s="19">
        <v>1</v>
      </c>
      <c r="L22" s="1" t="s">
        <v>169</v>
      </c>
      <c r="M22" s="58">
        <v>1381.24</v>
      </c>
      <c r="N22" s="58">
        <v>1671.3</v>
      </c>
      <c r="O22" s="53" t="s">
        <v>388</v>
      </c>
      <c r="P22" s="54" t="s">
        <v>114</v>
      </c>
    </row>
    <row r="23" spans="1:16" s="19" customFormat="1" ht="32">
      <c r="A23" s="19" t="s">
        <v>386</v>
      </c>
      <c r="B23" s="1" t="s">
        <v>387</v>
      </c>
      <c r="C23" s="19" t="s">
        <v>145</v>
      </c>
      <c r="D23" s="19" t="s">
        <v>2</v>
      </c>
      <c r="E23" s="57">
        <v>198.24</v>
      </c>
      <c r="F23" s="57">
        <v>239.87</v>
      </c>
      <c r="I23" s="48"/>
      <c r="J23" s="51"/>
      <c r="K23" s="19">
        <v>1</v>
      </c>
      <c r="L23" s="1" t="s">
        <v>169</v>
      </c>
      <c r="M23" s="58">
        <v>198.24</v>
      </c>
      <c r="N23" s="58">
        <v>239.87</v>
      </c>
      <c r="O23" s="53" t="s">
        <v>388</v>
      </c>
      <c r="P23" s="54" t="s">
        <v>114</v>
      </c>
    </row>
    <row r="24" spans="1:16" s="19" customFormat="1" ht="16">
      <c r="A24" s="19" t="s">
        <v>386</v>
      </c>
      <c r="B24" s="1" t="s">
        <v>387</v>
      </c>
      <c r="C24" s="19" t="s">
        <v>145</v>
      </c>
      <c r="D24" s="19" t="s">
        <v>2</v>
      </c>
      <c r="E24" s="57">
        <v>218</v>
      </c>
      <c r="F24" s="57">
        <v>263.77999999999997</v>
      </c>
      <c r="I24" s="48"/>
      <c r="J24" s="51"/>
      <c r="K24" s="19">
        <v>1</v>
      </c>
      <c r="L24" s="1" t="s">
        <v>173</v>
      </c>
      <c r="M24" s="58">
        <v>218</v>
      </c>
      <c r="N24" s="58">
        <v>263.77999999999997</v>
      </c>
      <c r="O24" s="53" t="s">
        <v>388</v>
      </c>
      <c r="P24" s="54" t="s">
        <v>114</v>
      </c>
    </row>
    <row r="25" spans="1:16" s="19" customFormat="1" ht="30" customHeight="1">
      <c r="A25" s="19" t="s">
        <v>389</v>
      </c>
      <c r="B25" s="1" t="s">
        <v>168</v>
      </c>
      <c r="C25" s="19" t="s">
        <v>145</v>
      </c>
      <c r="D25" s="19" t="s">
        <v>2</v>
      </c>
      <c r="E25" s="57">
        <v>188.16</v>
      </c>
      <c r="F25" s="57">
        <v>227.67</v>
      </c>
      <c r="I25" s="48"/>
      <c r="J25" s="51"/>
      <c r="K25" s="19">
        <v>1</v>
      </c>
      <c r="L25" s="1" t="s">
        <v>169</v>
      </c>
      <c r="M25" s="58">
        <v>188.16</v>
      </c>
      <c r="N25" s="58">
        <v>227.67</v>
      </c>
      <c r="O25" s="53" t="s">
        <v>362</v>
      </c>
      <c r="P25" s="54" t="s">
        <v>114</v>
      </c>
    </row>
    <row r="26" spans="1:16" s="19" customFormat="1" ht="30" customHeight="1">
      <c r="A26" s="19" t="s">
        <v>394</v>
      </c>
      <c r="B26" s="1" t="s">
        <v>174</v>
      </c>
      <c r="C26" s="19" t="s">
        <v>145</v>
      </c>
      <c r="D26" s="19" t="s">
        <v>2</v>
      </c>
      <c r="E26" s="57">
        <v>246</v>
      </c>
      <c r="F26" s="57">
        <v>297.66000000000003</v>
      </c>
      <c r="I26" s="48"/>
      <c r="J26" s="51"/>
      <c r="K26" s="19">
        <v>1</v>
      </c>
      <c r="L26" s="1" t="s">
        <v>173</v>
      </c>
      <c r="M26" s="58">
        <v>246</v>
      </c>
      <c r="N26" s="58">
        <v>297.66000000000003</v>
      </c>
      <c r="O26" s="53" t="s">
        <v>395</v>
      </c>
      <c r="P26" s="54" t="s">
        <v>114</v>
      </c>
    </row>
    <row r="27" spans="1:16" s="19" customFormat="1" ht="30" customHeight="1">
      <c r="A27" s="19" t="s">
        <v>394</v>
      </c>
      <c r="B27" s="1" t="s">
        <v>174</v>
      </c>
      <c r="C27" s="19" t="s">
        <v>145</v>
      </c>
      <c r="D27" s="19" t="s">
        <v>2</v>
      </c>
      <c r="E27" s="57">
        <v>246.12</v>
      </c>
      <c r="F27" s="57">
        <v>297.81</v>
      </c>
      <c r="I27" s="48"/>
      <c r="J27" s="51"/>
      <c r="K27" s="19">
        <v>1</v>
      </c>
      <c r="L27" s="1" t="s">
        <v>169</v>
      </c>
      <c r="M27" s="58">
        <v>246.12</v>
      </c>
      <c r="N27" s="58">
        <v>297.81</v>
      </c>
      <c r="O27" s="53" t="s">
        <v>395</v>
      </c>
      <c r="P27" s="54" t="s">
        <v>114</v>
      </c>
    </row>
    <row r="28" spans="1:16" s="19" customFormat="1" ht="30" customHeight="1">
      <c r="A28" s="19" t="s">
        <v>394</v>
      </c>
      <c r="B28" s="1" t="s">
        <v>174</v>
      </c>
      <c r="C28" s="19" t="s">
        <v>145</v>
      </c>
      <c r="D28" s="19" t="s">
        <v>2</v>
      </c>
      <c r="E28" s="57">
        <v>593.67999999999995</v>
      </c>
      <c r="F28" s="57">
        <v>718.35</v>
      </c>
      <c r="I28" s="48"/>
      <c r="J28" s="51"/>
      <c r="K28" s="19">
        <v>1</v>
      </c>
      <c r="L28" s="1" t="s">
        <v>169</v>
      </c>
      <c r="M28" s="58">
        <v>593.67999999999995</v>
      </c>
      <c r="N28" s="58">
        <v>718.35</v>
      </c>
      <c r="O28" s="53" t="s">
        <v>395</v>
      </c>
      <c r="P28" s="54" t="s">
        <v>114</v>
      </c>
    </row>
    <row r="29" spans="1:16" s="19" customFormat="1" ht="30" customHeight="1">
      <c r="A29" s="19" t="s">
        <v>396</v>
      </c>
      <c r="B29" s="1" t="s">
        <v>397</v>
      </c>
      <c r="C29" s="19" t="s">
        <v>145</v>
      </c>
      <c r="D29" s="19" t="s">
        <v>2</v>
      </c>
      <c r="E29" s="57">
        <v>161</v>
      </c>
      <c r="F29" s="57">
        <v>194.81</v>
      </c>
      <c r="I29" s="48"/>
      <c r="J29" s="51"/>
      <c r="K29" s="19">
        <v>1</v>
      </c>
      <c r="L29" s="1" t="s">
        <v>173</v>
      </c>
      <c r="M29" s="58">
        <v>161</v>
      </c>
      <c r="N29" s="58">
        <v>194.81</v>
      </c>
      <c r="O29" s="53" t="s">
        <v>329</v>
      </c>
      <c r="P29" s="54" t="s">
        <v>114</v>
      </c>
    </row>
    <row r="30" spans="1:16" s="19" customFormat="1" ht="30" customHeight="1">
      <c r="A30" s="19" t="s">
        <v>400</v>
      </c>
      <c r="B30" s="1" t="s">
        <v>401</v>
      </c>
      <c r="C30" s="19" t="s">
        <v>145</v>
      </c>
      <c r="D30" s="19" t="s">
        <v>2</v>
      </c>
      <c r="E30" s="57">
        <v>372</v>
      </c>
      <c r="F30" s="57">
        <v>450.12</v>
      </c>
      <c r="I30" s="48"/>
      <c r="J30" s="51"/>
      <c r="K30" s="19">
        <v>1</v>
      </c>
      <c r="L30" s="1" t="s">
        <v>173</v>
      </c>
      <c r="M30" s="58">
        <v>372</v>
      </c>
      <c r="N30" s="58">
        <v>450.12</v>
      </c>
      <c r="O30" s="53" t="s">
        <v>388</v>
      </c>
      <c r="P30" s="54" t="s">
        <v>114</v>
      </c>
    </row>
    <row r="31" spans="1:16" s="19" customFormat="1" ht="30" customHeight="1">
      <c r="A31" s="19" t="s">
        <v>402</v>
      </c>
      <c r="B31" s="1" t="s">
        <v>403</v>
      </c>
      <c r="C31" s="19" t="s">
        <v>145</v>
      </c>
      <c r="D31" s="19" t="s">
        <v>2</v>
      </c>
      <c r="E31" s="57">
        <v>1554.87</v>
      </c>
      <c r="F31" s="57">
        <v>1881.39</v>
      </c>
      <c r="I31" s="48"/>
      <c r="J31" s="51"/>
      <c r="K31" s="19">
        <v>1</v>
      </c>
      <c r="L31" s="1" t="s">
        <v>185</v>
      </c>
      <c r="M31" s="58">
        <v>1554.87</v>
      </c>
      <c r="N31" s="58">
        <v>1881.39</v>
      </c>
      <c r="O31" s="53" t="s">
        <v>329</v>
      </c>
      <c r="P31" s="54" t="s">
        <v>114</v>
      </c>
    </row>
    <row r="32" spans="1:16" s="19" customFormat="1" ht="30" customHeight="1">
      <c r="A32" s="19" t="s">
        <v>405</v>
      </c>
      <c r="B32" s="1" t="s">
        <v>188</v>
      </c>
      <c r="C32" s="19" t="s">
        <v>145</v>
      </c>
      <c r="D32" s="19" t="s">
        <v>2</v>
      </c>
      <c r="E32" s="57">
        <v>376.32</v>
      </c>
      <c r="F32" s="57">
        <v>455.35</v>
      </c>
      <c r="I32" s="48"/>
      <c r="J32" s="51"/>
      <c r="K32" s="19">
        <v>1</v>
      </c>
      <c r="L32" s="1" t="s">
        <v>169</v>
      </c>
      <c r="M32" s="58">
        <v>376.32</v>
      </c>
      <c r="N32" s="58">
        <v>455.35</v>
      </c>
      <c r="O32" s="53" t="s">
        <v>395</v>
      </c>
      <c r="P32" s="54" t="s">
        <v>114</v>
      </c>
    </row>
    <row r="33" spans="1:16" s="19" customFormat="1" ht="30" customHeight="1">
      <c r="A33" s="19" t="s">
        <v>406</v>
      </c>
      <c r="B33" s="1" t="s">
        <v>407</v>
      </c>
      <c r="C33" s="19" t="s">
        <v>145</v>
      </c>
      <c r="D33" s="19" t="s">
        <v>2</v>
      </c>
      <c r="E33" s="57">
        <v>161</v>
      </c>
      <c r="F33" s="57">
        <v>194.81</v>
      </c>
      <c r="I33" s="48"/>
      <c r="J33" s="51"/>
      <c r="K33" s="19">
        <v>1</v>
      </c>
      <c r="L33" s="1" t="s">
        <v>173</v>
      </c>
      <c r="M33" s="58">
        <v>161</v>
      </c>
      <c r="N33" s="58">
        <v>194.81</v>
      </c>
      <c r="O33" s="53" t="s">
        <v>388</v>
      </c>
      <c r="P33" s="54" t="s">
        <v>114</v>
      </c>
    </row>
    <row r="34" spans="1:16" s="19" customFormat="1" ht="30" customHeight="1">
      <c r="A34" s="19" t="s">
        <v>420</v>
      </c>
      <c r="B34" s="1" t="s">
        <v>421</v>
      </c>
      <c r="C34" s="19" t="s">
        <v>145</v>
      </c>
      <c r="D34" s="19" t="s">
        <v>2</v>
      </c>
      <c r="E34" s="57">
        <v>328.11</v>
      </c>
      <c r="F34" s="57">
        <v>397.01</v>
      </c>
      <c r="I34" s="48"/>
      <c r="J34" s="51"/>
      <c r="K34" s="19">
        <v>1</v>
      </c>
      <c r="L34" s="1" t="s">
        <v>187</v>
      </c>
      <c r="M34" s="58">
        <v>328.1</v>
      </c>
      <c r="N34" s="58">
        <v>397</v>
      </c>
      <c r="O34" s="53" t="s">
        <v>349</v>
      </c>
      <c r="P34" s="54" t="s">
        <v>114</v>
      </c>
    </row>
    <row r="35" spans="1:16" s="19" customFormat="1" ht="30" customHeight="1">
      <c r="A35" s="19" t="s">
        <v>426</v>
      </c>
      <c r="B35" s="1" t="s">
        <v>427</v>
      </c>
      <c r="C35" s="19" t="s">
        <v>145</v>
      </c>
      <c r="D35" s="19" t="s">
        <v>2</v>
      </c>
      <c r="E35" s="57">
        <v>188.16</v>
      </c>
      <c r="F35" s="57">
        <v>227.67</v>
      </c>
      <c r="I35" s="48"/>
      <c r="J35" s="51"/>
      <c r="K35" s="19">
        <v>1</v>
      </c>
      <c r="L35" s="1" t="s">
        <v>169</v>
      </c>
      <c r="M35" s="58">
        <v>188.16</v>
      </c>
      <c r="N35" s="58">
        <v>227.67</v>
      </c>
      <c r="O35" s="53" t="s">
        <v>395</v>
      </c>
      <c r="P35" s="54" t="s">
        <v>114</v>
      </c>
    </row>
    <row r="36" spans="1:16" s="19" customFormat="1" ht="30" customHeight="1">
      <c r="A36" s="19" t="s">
        <v>430</v>
      </c>
      <c r="B36" s="1" t="s">
        <v>431</v>
      </c>
      <c r="C36" s="19" t="s">
        <v>145</v>
      </c>
      <c r="D36" s="19" t="s">
        <v>2</v>
      </c>
      <c r="E36" s="57">
        <v>1142</v>
      </c>
      <c r="F36" s="57">
        <v>1381.82</v>
      </c>
      <c r="I36" s="48"/>
      <c r="J36" s="51"/>
      <c r="K36" s="19">
        <v>1</v>
      </c>
      <c r="L36" s="1" t="s">
        <v>348</v>
      </c>
      <c r="M36" s="58">
        <v>1142</v>
      </c>
      <c r="N36" s="58">
        <v>1381.82</v>
      </c>
      <c r="O36" s="53" t="s">
        <v>349</v>
      </c>
      <c r="P36" s="54" t="s">
        <v>114</v>
      </c>
    </row>
    <row r="37" spans="1:16" s="19" customFormat="1" ht="30" customHeight="1">
      <c r="A37" s="19" t="s">
        <v>432</v>
      </c>
      <c r="B37" s="1" t="s">
        <v>433</v>
      </c>
      <c r="C37" s="19" t="s">
        <v>145</v>
      </c>
      <c r="D37" s="19" t="s">
        <v>2</v>
      </c>
      <c r="E37" s="57">
        <v>1188.83</v>
      </c>
      <c r="F37" s="57">
        <v>1438.48</v>
      </c>
      <c r="I37" s="48"/>
      <c r="J37" s="51"/>
      <c r="K37" s="19">
        <v>1</v>
      </c>
      <c r="L37" s="1" t="s">
        <v>185</v>
      </c>
      <c r="M37" s="58">
        <v>1188.83</v>
      </c>
      <c r="N37" s="58">
        <v>1438.48</v>
      </c>
      <c r="O37" s="53" t="s">
        <v>395</v>
      </c>
      <c r="P37" s="54" t="s">
        <v>114</v>
      </c>
    </row>
    <row r="38" spans="1:16" s="19" customFormat="1" ht="30" customHeight="1">
      <c r="A38" s="19" t="s">
        <v>434</v>
      </c>
      <c r="B38" s="1" t="s">
        <v>435</v>
      </c>
      <c r="C38" s="19" t="s">
        <v>145</v>
      </c>
      <c r="D38" s="19" t="s">
        <v>2</v>
      </c>
      <c r="E38" s="57">
        <v>307.58999999999997</v>
      </c>
      <c r="F38" s="57">
        <v>372.18</v>
      </c>
      <c r="I38" s="48"/>
      <c r="J38" s="51"/>
      <c r="K38" s="19">
        <v>1</v>
      </c>
      <c r="L38" s="1" t="s">
        <v>185</v>
      </c>
      <c r="M38" s="58">
        <v>307.58999999999997</v>
      </c>
      <c r="N38" s="58">
        <v>372.18</v>
      </c>
      <c r="O38" s="53" t="s">
        <v>349</v>
      </c>
      <c r="P38" s="54" t="s">
        <v>114</v>
      </c>
    </row>
    <row r="39" spans="1:16">
      <c r="A39" s="1"/>
      <c r="B39" s="1"/>
      <c r="C39" s="2"/>
      <c r="D39" s="2"/>
      <c r="E39" s="56"/>
      <c r="F39" s="56"/>
      <c r="G39" s="4"/>
      <c r="H39" s="4"/>
      <c r="I39" s="4"/>
      <c r="J39" s="4"/>
      <c r="K39" s="37"/>
      <c r="L39" s="2"/>
      <c r="M39" s="56"/>
      <c r="N39" s="56"/>
      <c r="O39" s="4"/>
      <c r="P39" s="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1" fitToHeight="0" orientation="landscape" r:id="rId1"/>
  <headerFooter>
    <oddHeader>&amp;L&amp;"-,Negrita"RESUMEN TRIMESTRAL CONTRATOS SERVICIO DE CONTRATACIÓN  4/T/2018</oddHeader>
    <oddFooter>&amp;RPág.: &amp;P   &amp;D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"/>
  <sheetViews>
    <sheetView zoomScale="80" zoomScaleNormal="80" workbookViewId="0">
      <selection activeCell="L8" sqref="L8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>
      <c r="A1" s="68" t="s">
        <v>616</v>
      </c>
      <c r="B1" s="68"/>
    </row>
    <row r="7" spans="1:16" s="2" customFormat="1" ht="30" customHeight="1">
      <c r="A7" s="2" t="s">
        <v>0</v>
      </c>
      <c r="B7" s="2" t="s">
        <v>1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13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4</v>
      </c>
      <c r="M7" s="2" t="s">
        <v>11</v>
      </c>
      <c r="N7" s="2" t="s">
        <v>12</v>
      </c>
      <c r="O7" s="2" t="s">
        <v>9</v>
      </c>
      <c r="P7" s="2" t="s">
        <v>10</v>
      </c>
    </row>
    <row r="8" spans="1:16" ht="30" customHeight="1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>
    <oddHeader>&amp;L&amp;"-,Negrita"RESUMEN TRIMESTRAL CONTRATOS SERVICIO DE CONTRATACIÓN  4/T/2018</oddHeader>
    <oddFooter>&amp;RPág.: &amp;P   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"/>
  <sheetViews>
    <sheetView zoomScale="80" zoomScaleNormal="80" workbookViewId="0">
      <selection activeCell="B19" sqref="B19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style="55" bestFit="1" customWidth="1"/>
    <col min="8" max="8" width="21.5" style="55" bestFit="1" customWidth="1"/>
    <col min="9" max="9" width="19.33203125" customWidth="1"/>
  </cols>
  <sheetData>
    <row r="1" spans="1:9" ht="19">
      <c r="A1" s="68" t="s">
        <v>468</v>
      </c>
      <c r="B1" s="68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56" t="s">
        <v>29</v>
      </c>
      <c r="H7" s="56" t="s">
        <v>30</v>
      </c>
      <c r="I7" s="2" t="s">
        <v>31</v>
      </c>
    </row>
    <row r="8" spans="1:9" ht="30" customHeight="1">
      <c r="A8" s="1" t="s">
        <v>463</v>
      </c>
      <c r="B8" s="1" t="s">
        <v>464</v>
      </c>
      <c r="C8" s="1" t="s">
        <v>465</v>
      </c>
      <c r="D8" s="1" t="s">
        <v>466</v>
      </c>
      <c r="E8" s="1" t="s">
        <v>181</v>
      </c>
      <c r="F8" s="1" t="s">
        <v>467</v>
      </c>
      <c r="G8" s="62">
        <v>5874.38</v>
      </c>
      <c r="H8" s="62">
        <v>7108</v>
      </c>
      <c r="I8" s="1" t="s">
        <v>327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&amp;L&amp;"-,Negrita"RESUMEN TRIMESTRAL CONTRATOS SERVICIO DE CONTRATACIÓN  4/T/2018</oddHeader>
    <oddFooter>&amp;RPág.: &amp;P   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0"/>
  <sheetViews>
    <sheetView zoomScale="80" zoomScaleNormal="80" workbookViewId="0">
      <selection activeCell="L8" sqref="L8"/>
    </sheetView>
  </sheetViews>
  <sheetFormatPr baseColWidth="10" defaultRowHeight="15"/>
  <cols>
    <col min="1" max="1" width="20.6640625" customWidth="1"/>
    <col min="2" max="2" width="92.33203125" style="18" customWidth="1"/>
    <col min="3" max="3" width="19.33203125" style="61" customWidth="1"/>
    <col min="4" max="4" width="21.5" bestFit="1" customWidth="1"/>
    <col min="5" max="5" width="21.33203125" customWidth="1"/>
    <col min="6" max="6" width="21.33203125" style="18" customWidth="1"/>
    <col min="7" max="7" width="20.6640625" style="59" bestFit="1" customWidth="1"/>
    <col min="8" max="8" width="20.5" style="59" bestFit="1" customWidth="1"/>
    <col min="9" max="9" width="14.5" customWidth="1"/>
  </cols>
  <sheetData>
    <row r="1" spans="1:9" ht="19">
      <c r="A1" s="68" t="s">
        <v>518</v>
      </c>
      <c r="B1" s="68"/>
    </row>
    <row r="7" spans="1:9" s="2" customFormat="1" ht="30" customHeight="1">
      <c r="A7" s="2" t="s">
        <v>0</v>
      </c>
      <c r="B7" s="2" t="s">
        <v>1</v>
      </c>
      <c r="C7" s="1" t="s">
        <v>5</v>
      </c>
      <c r="D7" s="2" t="s">
        <v>28</v>
      </c>
      <c r="E7" s="2" t="s">
        <v>6</v>
      </c>
      <c r="F7" s="2" t="s">
        <v>4</v>
      </c>
      <c r="G7" s="60" t="s">
        <v>32</v>
      </c>
      <c r="H7" s="60" t="s">
        <v>33</v>
      </c>
      <c r="I7" s="2" t="s">
        <v>34</v>
      </c>
    </row>
    <row r="8" spans="1:9" ht="30" customHeight="1">
      <c r="A8" s="19" t="s">
        <v>469</v>
      </c>
      <c r="B8" s="1" t="s">
        <v>470</v>
      </c>
      <c r="C8" s="19" t="s">
        <v>180</v>
      </c>
      <c r="D8" s="19" t="s">
        <v>471</v>
      </c>
      <c r="E8" s="19" t="s">
        <v>3</v>
      </c>
      <c r="F8" s="1" t="s">
        <v>472</v>
      </c>
      <c r="G8" s="57">
        <v>100918.8</v>
      </c>
      <c r="H8" s="57">
        <v>111010.68</v>
      </c>
      <c r="I8" s="19" t="s">
        <v>314</v>
      </c>
    </row>
    <row r="9" spans="1:9" ht="30" customHeight="1">
      <c r="A9" s="19" t="s">
        <v>469</v>
      </c>
      <c r="B9" s="1" t="s">
        <v>470</v>
      </c>
      <c r="C9" s="19" t="s">
        <v>180</v>
      </c>
      <c r="D9" s="19" t="s">
        <v>471</v>
      </c>
      <c r="E9" s="19" t="s">
        <v>3</v>
      </c>
      <c r="F9" s="1" t="s">
        <v>473</v>
      </c>
      <c r="G9" s="57">
        <v>100918.8</v>
      </c>
      <c r="H9" s="57">
        <v>111010.68</v>
      </c>
      <c r="I9" s="19" t="s">
        <v>314</v>
      </c>
    </row>
    <row r="10" spans="1:9" ht="30" customHeight="1">
      <c r="A10" s="19" t="s">
        <v>474</v>
      </c>
      <c r="B10" s="1" t="s">
        <v>475</v>
      </c>
      <c r="C10" s="19" t="s">
        <v>180</v>
      </c>
      <c r="D10" s="19" t="s">
        <v>476</v>
      </c>
      <c r="E10" s="19" t="s">
        <v>3</v>
      </c>
      <c r="F10" s="1" t="s">
        <v>472</v>
      </c>
      <c r="G10" s="57">
        <v>48786.13</v>
      </c>
      <c r="H10" s="57">
        <v>48786.13</v>
      </c>
      <c r="I10" s="19" t="s">
        <v>333</v>
      </c>
    </row>
    <row r="11" spans="1:9" ht="30" customHeight="1">
      <c r="A11" s="19" t="s">
        <v>477</v>
      </c>
      <c r="B11" s="1" t="s">
        <v>478</v>
      </c>
      <c r="C11" s="19" t="s">
        <v>180</v>
      </c>
      <c r="D11" s="19" t="s">
        <v>479</v>
      </c>
      <c r="E11" s="19" t="s">
        <v>3</v>
      </c>
      <c r="F11" s="1" t="s">
        <v>480</v>
      </c>
      <c r="G11" s="57">
        <v>0</v>
      </c>
      <c r="H11" s="57">
        <v>0</v>
      </c>
      <c r="I11" s="19" t="s">
        <v>352</v>
      </c>
    </row>
    <row r="12" spans="1:9" ht="30" customHeight="1">
      <c r="A12" s="19" t="s">
        <v>481</v>
      </c>
      <c r="B12" s="1" t="s">
        <v>482</v>
      </c>
      <c r="C12" s="19" t="s">
        <v>180</v>
      </c>
      <c r="D12" s="19" t="s">
        <v>483</v>
      </c>
      <c r="E12" s="19" t="s">
        <v>3</v>
      </c>
      <c r="F12" s="1" t="s">
        <v>484</v>
      </c>
      <c r="G12" s="57">
        <v>203520</v>
      </c>
      <c r="H12" s="57">
        <v>246259.20000000001</v>
      </c>
      <c r="I12" s="19" t="s">
        <v>485</v>
      </c>
    </row>
    <row r="13" spans="1:9" ht="30" customHeight="1">
      <c r="A13" s="19" t="s">
        <v>486</v>
      </c>
      <c r="B13" s="1" t="s">
        <v>487</v>
      </c>
      <c r="C13" s="19" t="s">
        <v>180</v>
      </c>
      <c r="D13" s="19" t="s">
        <v>488</v>
      </c>
      <c r="E13" s="19" t="s">
        <v>2</v>
      </c>
      <c r="F13" s="1" t="s">
        <v>348</v>
      </c>
      <c r="G13" s="57">
        <v>23600</v>
      </c>
      <c r="H13" s="57">
        <v>28556</v>
      </c>
      <c r="I13" s="19" t="s">
        <v>345</v>
      </c>
    </row>
    <row r="14" spans="1:9" ht="30" customHeight="1">
      <c r="A14" s="19" t="s">
        <v>489</v>
      </c>
      <c r="B14" s="1" t="s">
        <v>490</v>
      </c>
      <c r="C14" s="19" t="s">
        <v>180</v>
      </c>
      <c r="D14" s="19" t="s">
        <v>491</v>
      </c>
      <c r="E14" s="19" t="s">
        <v>3</v>
      </c>
      <c r="F14" s="1" t="s">
        <v>492</v>
      </c>
      <c r="G14" s="57">
        <v>85440</v>
      </c>
      <c r="H14" s="57">
        <v>103382.39999999999</v>
      </c>
      <c r="I14" s="19" t="s">
        <v>410</v>
      </c>
    </row>
    <row r="15" spans="1:9" ht="32.25" customHeight="1">
      <c r="A15" s="19" t="s">
        <v>493</v>
      </c>
      <c r="B15" s="1" t="s">
        <v>494</v>
      </c>
      <c r="C15" s="19" t="s">
        <v>180</v>
      </c>
      <c r="D15" s="19" t="s">
        <v>495</v>
      </c>
      <c r="E15" s="19" t="s">
        <v>3</v>
      </c>
      <c r="F15" s="1" t="s">
        <v>496</v>
      </c>
      <c r="G15" s="57">
        <v>70000</v>
      </c>
      <c r="H15" s="57">
        <v>84700</v>
      </c>
      <c r="I15" s="19" t="s">
        <v>497</v>
      </c>
    </row>
    <row r="16" spans="1:9" ht="45.75" customHeight="1">
      <c r="A16" s="19" t="s">
        <v>498</v>
      </c>
      <c r="B16" s="1" t="s">
        <v>613</v>
      </c>
      <c r="C16" s="19" t="s">
        <v>180</v>
      </c>
      <c r="D16" s="19" t="s">
        <v>488</v>
      </c>
      <c r="E16" s="19" t="s">
        <v>2</v>
      </c>
      <c r="F16" s="1" t="s">
        <v>187</v>
      </c>
      <c r="G16" s="57">
        <v>38600</v>
      </c>
      <c r="H16" s="57">
        <v>46706</v>
      </c>
      <c r="I16" s="19" t="s">
        <v>345</v>
      </c>
    </row>
    <row r="17" spans="1:9" ht="45.75" customHeight="1">
      <c r="A17" s="19" t="s">
        <v>499</v>
      </c>
      <c r="B17" s="1" t="s">
        <v>612</v>
      </c>
      <c r="C17" s="19" t="s">
        <v>180</v>
      </c>
      <c r="D17" s="19" t="s">
        <v>488</v>
      </c>
      <c r="E17" s="19" t="s">
        <v>2</v>
      </c>
      <c r="F17" s="1" t="s">
        <v>175</v>
      </c>
      <c r="G17" s="57">
        <v>23600</v>
      </c>
      <c r="H17" s="57">
        <v>28556</v>
      </c>
      <c r="I17" s="19" t="s">
        <v>345</v>
      </c>
    </row>
    <row r="18" spans="1:9" ht="30" customHeight="1">
      <c r="A18" s="19" t="s">
        <v>500</v>
      </c>
      <c r="B18" s="1" t="s">
        <v>501</v>
      </c>
      <c r="C18" s="19" t="s">
        <v>180</v>
      </c>
      <c r="D18" s="19" t="s">
        <v>502</v>
      </c>
      <c r="E18" s="19" t="s">
        <v>3</v>
      </c>
      <c r="F18" s="1" t="s">
        <v>503</v>
      </c>
      <c r="G18" s="57">
        <v>35392.5</v>
      </c>
      <c r="H18" s="57">
        <v>42824.92</v>
      </c>
      <c r="I18" s="19" t="s">
        <v>451</v>
      </c>
    </row>
    <row r="19" spans="1:9" ht="30" customHeight="1">
      <c r="A19" s="19" t="s">
        <v>504</v>
      </c>
      <c r="B19" s="1" t="s">
        <v>505</v>
      </c>
      <c r="C19" s="19" t="s">
        <v>180</v>
      </c>
      <c r="D19" s="19" t="s">
        <v>506</v>
      </c>
      <c r="E19" s="19" t="s">
        <v>3</v>
      </c>
      <c r="F19" s="1" t="s">
        <v>507</v>
      </c>
      <c r="G19" s="57">
        <v>18181.82</v>
      </c>
      <c r="H19" s="57">
        <v>22000</v>
      </c>
      <c r="I19" s="19" t="s">
        <v>508</v>
      </c>
    </row>
    <row r="20" spans="1:9" ht="30" customHeight="1">
      <c r="A20" s="19" t="s">
        <v>509</v>
      </c>
      <c r="B20" s="1" t="s">
        <v>510</v>
      </c>
      <c r="C20" s="19" t="s">
        <v>180</v>
      </c>
      <c r="D20" s="19" t="s">
        <v>511</v>
      </c>
      <c r="E20" s="19" t="s">
        <v>3</v>
      </c>
      <c r="F20" s="1" t="s">
        <v>507</v>
      </c>
      <c r="G20" s="57">
        <v>18188.82</v>
      </c>
      <c r="H20" s="57">
        <v>22000</v>
      </c>
      <c r="I20" s="19" t="s">
        <v>508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&amp;L&amp;"-,Negrita"RESUMEN TRIMESTRAL CONTRATOS SERVICIO DE CONTRATACIÓN  4/T/2018</oddHeader>
    <oddFooter>&amp;RPág.: &amp;P   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8"/>
  <sheetViews>
    <sheetView zoomScale="80" zoomScaleNormal="80" workbookViewId="0">
      <selection activeCell="L8" sqref="L8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20.5" bestFit="1" customWidth="1"/>
    <col min="9" max="9" width="17.5" customWidth="1"/>
  </cols>
  <sheetData>
    <row r="1" spans="1:9" ht="19">
      <c r="A1" s="68" t="s">
        <v>519</v>
      </c>
      <c r="B1" s="68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32</v>
      </c>
      <c r="H7" s="2" t="s">
        <v>33</v>
      </c>
      <c r="I7" s="2" t="s">
        <v>34</v>
      </c>
    </row>
    <row r="8" spans="1:9" ht="30" customHeight="1">
      <c r="A8" s="1"/>
      <c r="B8" s="1"/>
      <c r="C8" s="2"/>
      <c r="D8" s="2"/>
      <c r="E8" s="3"/>
      <c r="F8" s="3"/>
      <c r="G8" s="4"/>
      <c r="H8" s="4"/>
      <c r="I8" s="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78" fitToHeight="0" orientation="landscape" r:id="rId1"/>
  <headerFooter>
    <oddHeader>&amp;L&amp;"-,Negrita"RESUMEN TRIMESTRAL CONTRATOS SERVICIO DE CONTRATACIÓN  4/T/2018</oddHeader>
    <oddFooter>&amp;RPág.: &amp;P   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8"/>
  <sheetViews>
    <sheetView zoomScale="80" zoomScaleNormal="80" workbookViewId="0">
      <selection activeCell="L8" sqref="L8"/>
    </sheetView>
  </sheetViews>
  <sheetFormatPr baseColWidth="10" defaultRowHeight="15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0.5" bestFit="1" customWidth="1"/>
    <col min="9" max="9" width="17.5" customWidth="1"/>
  </cols>
  <sheetData>
    <row r="1" spans="1:9" ht="19">
      <c r="A1" s="68" t="s">
        <v>520</v>
      </c>
      <c r="B1" s="68"/>
    </row>
    <row r="7" spans="1:9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35</v>
      </c>
      <c r="H7" s="2" t="s">
        <v>36</v>
      </c>
      <c r="I7" s="2" t="s">
        <v>37</v>
      </c>
    </row>
    <row r="8" spans="1:9" ht="30" customHeight="1">
      <c r="A8" s="1"/>
      <c r="B8" s="1"/>
      <c r="C8" s="2"/>
      <c r="D8" s="2"/>
      <c r="E8" s="3"/>
      <c r="F8" s="3"/>
      <c r="G8" s="15"/>
      <c r="H8" s="15"/>
      <c r="I8" s="4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&amp;L&amp;"-,Negrita"RESUMEN TRIMESTRAL CONTRATOS SERVICIO DE CONTRATACIÓN  4/T/2018</oddHeader>
    <oddFooter>&amp;RPág.: &amp;P   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2"/>
  <sheetViews>
    <sheetView zoomScale="80" zoomScaleNormal="80" workbookViewId="0">
      <selection activeCell="L8" sqref="L8"/>
    </sheetView>
  </sheetViews>
  <sheetFormatPr baseColWidth="10" defaultRowHeight="15"/>
  <cols>
    <col min="1" max="1" width="18" bestFit="1" customWidth="1"/>
    <col min="2" max="2" width="86.6640625" customWidth="1"/>
    <col min="3" max="3" width="22" customWidth="1"/>
    <col min="4" max="4" width="21.5" bestFit="1" customWidth="1"/>
    <col min="5" max="5" width="21.6640625" style="18" customWidth="1"/>
    <col min="6" max="6" width="22.83203125" style="18" customWidth="1"/>
    <col min="7" max="7" width="18.5" style="19" bestFit="1" customWidth="1"/>
  </cols>
  <sheetData>
    <row r="1" spans="1:7" ht="19">
      <c r="A1" s="68" t="s">
        <v>521</v>
      </c>
      <c r="B1" s="68"/>
    </row>
    <row r="7" spans="1:7" s="2" customFormat="1" ht="30" customHeight="1">
      <c r="A7" s="2" t="s">
        <v>0</v>
      </c>
      <c r="B7" s="2" t="s">
        <v>1</v>
      </c>
      <c r="C7" s="2" t="s">
        <v>5</v>
      </c>
      <c r="D7" s="2" t="s">
        <v>28</v>
      </c>
      <c r="E7" s="2" t="s">
        <v>6</v>
      </c>
      <c r="F7" s="2" t="s">
        <v>4</v>
      </c>
      <c r="G7" s="2" t="s">
        <v>38</v>
      </c>
    </row>
    <row r="8" spans="1:7" s="19" customFormat="1" ht="30" customHeight="1">
      <c r="A8" s="19" t="s">
        <v>512</v>
      </c>
      <c r="B8" s="19" t="s">
        <v>513</v>
      </c>
      <c r="C8" s="19" t="s">
        <v>514</v>
      </c>
      <c r="D8" s="19" t="s">
        <v>515</v>
      </c>
      <c r="E8" s="1" t="s">
        <v>614</v>
      </c>
      <c r="F8" s="1" t="s">
        <v>516</v>
      </c>
      <c r="G8" s="19" t="s">
        <v>517</v>
      </c>
    </row>
    <row r="9" spans="1:7">
      <c r="A9" s="1"/>
      <c r="B9" s="1"/>
      <c r="C9" s="2"/>
      <c r="D9" s="2"/>
      <c r="E9" s="3"/>
      <c r="F9" s="3"/>
      <c r="G9" s="4"/>
    </row>
    <row r="10" spans="1:7">
      <c r="A10" s="1"/>
      <c r="B10" s="1"/>
      <c r="C10" s="2"/>
      <c r="D10" s="2"/>
      <c r="E10" s="3"/>
      <c r="F10" s="3"/>
      <c r="G10" s="4"/>
    </row>
    <row r="11" spans="1:7">
      <c r="A11" s="1"/>
      <c r="B11" s="1"/>
      <c r="C11" s="2"/>
      <c r="D11" s="2"/>
      <c r="E11" s="3"/>
      <c r="F11" s="3"/>
      <c r="G11" s="4"/>
    </row>
    <row r="12" spans="1:7">
      <c r="A12" s="1"/>
      <c r="B12" s="1"/>
      <c r="C12" s="2"/>
      <c r="D12" s="2"/>
      <c r="E12" s="3"/>
      <c r="F12" s="3"/>
      <c r="G12" s="4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8" scale="91" fitToHeight="0" orientation="landscape" r:id="rId1"/>
  <headerFooter>
    <oddHeader>&amp;L&amp;"-,Negrita"RESUMEN TRIMESTRAL CONTRATOS SERVICIO DE CONTRATACIÓN  4/T/2018</oddHeader>
    <oddFooter>&amp;RPág.: &amp;P   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ContratosAdjudicados</vt:lpstr>
      <vt:lpstr>2. Contratos Menores</vt:lpstr>
      <vt:lpstr>3. Acuerdo Marco</vt:lpstr>
      <vt:lpstr>4. Desist. Renuncias</vt:lpstr>
      <vt:lpstr>5. Modificaciones</vt:lpstr>
      <vt:lpstr>6. Prórrogas</vt:lpstr>
      <vt:lpstr>7. Prórroga y Revisión</vt:lpstr>
      <vt:lpstr>8. Revisión de precios</vt:lpstr>
      <vt:lpstr>9. Resolución de contrato</vt:lpstr>
      <vt:lpstr>10. Cesión de contrato</vt:lpstr>
      <vt:lpstr>11. Desiertos</vt:lpstr>
      <vt:lpstr>12. Nulidades</vt:lpstr>
      <vt:lpstr>13. Medios Propios</vt:lpstr>
      <vt:lpstr>14. Comparativa</vt:lpstr>
      <vt:lpstr>15. Prohibiciones</vt:lpstr>
      <vt:lpstr>'15. Prohibiciones'!Títulos_a_imprimir</vt:lpstr>
      <vt:lpstr>ContratosAdjudicados!Títulos_a_imprimir</vt:lpstr>
    </vt:vector>
  </TitlesOfParts>
  <Company>diputacion valencia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AVARIA PALMA - MARÍA TERESA</dc:creator>
  <cp:lastModifiedBy>Microsoft Office User</cp:lastModifiedBy>
  <cp:lastPrinted>2019-01-30T13:54:02Z</cp:lastPrinted>
  <dcterms:created xsi:type="dcterms:W3CDTF">2015-09-14T06:29:04Z</dcterms:created>
  <dcterms:modified xsi:type="dcterms:W3CDTF">2020-11-17T17:19:06Z</dcterms:modified>
</cp:coreProperties>
</file>